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4725" yWindow="60" windowWidth="21840" windowHeight="12960" firstSheet="3" activeTab="3"/>
  </bookViews>
  <sheets>
    <sheet name="Class 1a - 40cm Led" sheetId="1" r:id="rId1"/>
    <sheet name="Class 1b - 40cm Assisted" sheetId="8" r:id="rId2"/>
    <sheet name="Class 1c - 40cm Unassisted" sheetId="9" r:id="rId3"/>
    <sheet name="Class 2 - 50cm" sheetId="10" r:id="rId4"/>
    <sheet name="Class 3 - 60cm" sheetId="2" r:id="rId5"/>
    <sheet name="Class 4 - 70cm" sheetId="3" r:id="rId6"/>
    <sheet name="Class 5 - 80cm" sheetId="4" r:id="rId7"/>
    <sheet name="Class 6 - 90cm" sheetId="5" r:id="rId8"/>
    <sheet name="Class 7 - 100cm" sheetId="6" r:id="rId9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5" l="1"/>
  <c r="E16" i="5"/>
  <c r="E14" i="5"/>
  <c r="E12" i="5"/>
  <c r="A24" i="5"/>
  <c r="E11" i="4"/>
  <c r="E8" i="4"/>
  <c r="A24" i="4"/>
  <c r="E34" i="3"/>
  <c r="E31" i="3"/>
  <c r="E27" i="3"/>
  <c r="E23" i="3"/>
  <c r="E19" i="3"/>
  <c r="E12" i="3"/>
  <c r="A43" i="3"/>
  <c r="E36" i="2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A54" i="2"/>
  <c r="A48" i="10"/>
  <c r="E35" i="10"/>
  <c r="E36" i="10" s="1"/>
  <c r="E37" i="10" s="1"/>
  <c r="E38" i="10" s="1"/>
  <c r="E39" i="10" s="1"/>
  <c r="E40" i="10" s="1"/>
  <c r="E41" i="10" s="1"/>
  <c r="E42" i="10" s="1"/>
  <c r="E43" i="10" s="1"/>
  <c r="A41" i="9" l="1"/>
  <c r="E29" i="9"/>
  <c r="E22" i="9"/>
  <c r="E23" i="9" s="1"/>
  <c r="E24" i="9" s="1"/>
  <c r="E25" i="9" s="1"/>
  <c r="E26" i="9" s="1"/>
  <c r="E27" i="9" s="1"/>
  <c r="E28" i="9" s="1"/>
  <c r="A21" i="8" l="1"/>
  <c r="E13" i="5" l="1"/>
  <c r="E12" i="4"/>
  <c r="E13" i="4" s="1"/>
  <c r="E9" i="4"/>
  <c r="E25" i="3" l="1"/>
  <c r="E26" i="3" s="1"/>
  <c r="E17" i="3"/>
  <c r="E18" i="3" s="1"/>
  <c r="E18" i="4" l="1"/>
  <c r="E19" i="4" s="1"/>
  <c r="E14" i="3"/>
  <c r="E33" i="3" l="1"/>
  <c r="E29" i="3"/>
  <c r="E30" i="3" s="1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6" i="9"/>
  <c r="E7" i="9" s="1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6" i="3" l="1"/>
  <c r="E7" i="3" s="1"/>
  <c r="E8" i="3" s="1"/>
  <c r="E10" i="3" s="1"/>
  <c r="E15" i="3" l="1"/>
  <c r="E11" i="3"/>
  <c r="E6" i="6"/>
  <c r="E7" i="6" s="1"/>
  <c r="E8" i="6" s="1"/>
  <c r="E9" i="6" s="1"/>
  <c r="E21" i="3" l="1"/>
  <c r="E22" i="3" s="1"/>
  <c r="E6" i="8"/>
  <c r="E7" i="8" s="1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6" i="5" l="1"/>
  <c r="E7" i="5" s="1"/>
  <c r="E8" i="5" s="1"/>
  <c r="E10" i="5" s="1"/>
  <c r="E6" i="4"/>
  <c r="E15" i="4" s="1"/>
  <c r="E16" i="4" s="1"/>
  <c r="E6" i="2" l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l="1"/>
  <c r="E19" i="2" s="1"/>
  <c r="E20" i="2" s="1"/>
  <c r="E21" i="2" s="1"/>
  <c r="E22" i="2" s="1"/>
  <c r="E23" i="2" l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</calcChain>
</file>

<file path=xl/sharedStrings.xml><?xml version="1.0" encoding="utf-8"?>
<sst xmlns="http://schemas.openxmlformats.org/spreadsheetml/2006/main" count="848" uniqueCount="284">
  <si>
    <t>Rider</t>
  </si>
  <si>
    <t>Horse</t>
  </si>
  <si>
    <t xml:space="preserve">Time </t>
  </si>
  <si>
    <t>Course walk</t>
  </si>
  <si>
    <t>Representing</t>
  </si>
  <si>
    <t>Team</t>
  </si>
  <si>
    <t>Course change/walk</t>
  </si>
  <si>
    <t>No</t>
  </si>
  <si>
    <t>Class 1a 40cm Lead Rein</t>
  </si>
  <si>
    <t>Class 1b 40cm Assisted</t>
  </si>
  <si>
    <t>Class 1c 40cm Unassisted</t>
  </si>
  <si>
    <t xml:space="preserve">Class 2 50cm </t>
  </si>
  <si>
    <t xml:space="preserve">Class 3 60cm </t>
  </si>
  <si>
    <t>Class 4 70cm</t>
  </si>
  <si>
    <t>Class 5 80cm</t>
  </si>
  <si>
    <t>Class 6 90cm</t>
  </si>
  <si>
    <t>Class 7 100cm</t>
  </si>
  <si>
    <t>(plus one minute per team)</t>
  </si>
  <si>
    <t>Mixed Team Red</t>
  </si>
  <si>
    <t>Quantock PC</t>
  </si>
  <si>
    <t>Mixed Team Orange</t>
  </si>
  <si>
    <t>Mixed Team Yellow</t>
  </si>
  <si>
    <t>Devon and Somerset PC</t>
  </si>
  <si>
    <t>Mixed Team Green</t>
  </si>
  <si>
    <t>Wylye Valley PC</t>
  </si>
  <si>
    <t>Polden Hills PC</t>
  </si>
  <si>
    <t>Mendip Farmers PC</t>
  </si>
  <si>
    <t>Amelie Gibbs</t>
  </si>
  <si>
    <t>Mendip PC</t>
  </si>
  <si>
    <t>Rupert Webb</t>
  </si>
  <si>
    <t>Lily Gay</t>
  </si>
  <si>
    <t>Moortown Mr Woodland</t>
  </si>
  <si>
    <t>Ruby Gay</t>
  </si>
  <si>
    <t>Mixed Team Blue</t>
  </si>
  <si>
    <t>Taunton Vale PC</t>
  </si>
  <si>
    <t>Florence Waygood</t>
  </si>
  <si>
    <t>Merlin Waygood</t>
  </si>
  <si>
    <t>Emilia Asplin</t>
  </si>
  <si>
    <t>Jet</t>
  </si>
  <si>
    <t>Neve Langston</t>
  </si>
  <si>
    <t>Leightor 005</t>
  </si>
  <si>
    <t>Erin French</t>
  </si>
  <si>
    <t>Alexandra Kemmish</t>
  </si>
  <si>
    <t>Stephanie Telling</t>
  </si>
  <si>
    <t>Cello</t>
  </si>
  <si>
    <t>Harriet Kemmish</t>
  </si>
  <si>
    <t>Roxy French</t>
  </si>
  <si>
    <t>James Thomas</t>
  </si>
  <si>
    <t>Daphne Gibbs</t>
  </si>
  <si>
    <t>Oliver Thomas</t>
  </si>
  <si>
    <t>Miss Maggie May</t>
  </si>
  <si>
    <t>Harriet Thomas</t>
  </si>
  <si>
    <t>Doylans Fairy Footsteps</t>
  </si>
  <si>
    <t>Seavington PC</t>
  </si>
  <si>
    <t>Polden Hills</t>
  </si>
  <si>
    <t>Eva Foad</t>
  </si>
  <si>
    <t>Eve Turner</t>
  </si>
  <si>
    <t>Rockyview Sunflower</t>
  </si>
  <si>
    <t>Samuel Hudson</t>
  </si>
  <si>
    <t>Canolrallt Nefetari</t>
  </si>
  <si>
    <t>Matilda Hill</t>
  </si>
  <si>
    <t>Ash</t>
  </si>
  <si>
    <t>Ivy Cox</t>
  </si>
  <si>
    <t>Lyra Burt</t>
  </si>
  <si>
    <t>Maluka Obi Wan</t>
  </si>
  <si>
    <t>Mendip Farms PC</t>
  </si>
  <si>
    <t>Isabel-Rose Mellor</t>
  </si>
  <si>
    <t>Echo Rose Quartz</t>
  </si>
  <si>
    <t>Esme Sampson</t>
  </si>
  <si>
    <t>Freebie</t>
  </si>
  <si>
    <t>Matilda Lea</t>
  </si>
  <si>
    <t>Mixed Team Indigo</t>
  </si>
  <si>
    <t>Westcoast Bressie</t>
  </si>
  <si>
    <t>Eclipse</t>
  </si>
  <si>
    <t>Flora Pengelley</t>
  </si>
  <si>
    <t>Sophie Matthews</t>
  </si>
  <si>
    <t>Mixed Team Violet</t>
  </si>
  <si>
    <t>Rory Foad</t>
  </si>
  <si>
    <t>Taunton Vale Harriers</t>
  </si>
  <si>
    <t>Anouk van Dijk</t>
  </si>
  <si>
    <t>Sonicspride</t>
  </si>
  <si>
    <t>Charlotte Sedgman</t>
  </si>
  <si>
    <t>Foxworthy Jigsaw</t>
  </si>
  <si>
    <t>Olmert Sugar Babe</t>
  </si>
  <si>
    <t>Edie Plume</t>
  </si>
  <si>
    <t>Oakfield Minnie</t>
  </si>
  <si>
    <t>Hattie Honeyball</t>
  </si>
  <si>
    <t>Sardis Cassius</t>
  </si>
  <si>
    <t>Tommy Lawton</t>
  </si>
  <si>
    <t>Captain Curly Wurly</t>
  </si>
  <si>
    <t>Freya Harman</t>
  </si>
  <si>
    <t>Haywards Briony</t>
  </si>
  <si>
    <t>Florence Hill</t>
  </si>
  <si>
    <t>Arthur Rushton</t>
  </si>
  <si>
    <t>Tally Ho</t>
  </si>
  <si>
    <t>Cattistock Hunt</t>
  </si>
  <si>
    <t>Janina Hindle-Jawdoszak</t>
  </si>
  <si>
    <t>Coco</t>
  </si>
  <si>
    <t>Devon &amp; Somerset PC</t>
  </si>
  <si>
    <t>Heidi Brand</t>
  </si>
  <si>
    <t>Miss Money Penny</t>
  </si>
  <si>
    <t>Edith Hartley-Legg</t>
  </si>
  <si>
    <t>Chief</t>
  </si>
  <si>
    <t>Blacketor Pioneer</t>
  </si>
  <si>
    <t>Haydensfarm Midnight Express</t>
  </si>
  <si>
    <t>Cadlanvalley Conquest</t>
  </si>
  <si>
    <t>Eloise Dredge</t>
  </si>
  <si>
    <t>Lolly</t>
  </si>
  <si>
    <t>Pippa Bow</t>
  </si>
  <si>
    <t>Mocksbeggars Master</t>
  </si>
  <si>
    <t>Oakley Evans</t>
  </si>
  <si>
    <t>Joel</t>
  </si>
  <si>
    <t>Evie Wiegersma</t>
  </si>
  <si>
    <t>Bertie</t>
  </si>
  <si>
    <t>East Devon Hunt PC</t>
  </si>
  <si>
    <t>East Devon Hunt Bandits</t>
  </si>
  <si>
    <t>George Dolling</t>
  </si>
  <si>
    <t>Millie</t>
  </si>
  <si>
    <t>Darcey-Ann Rayner</t>
  </si>
  <si>
    <t>Sarum Little Lady</t>
  </si>
  <si>
    <t>Rupert Rayner</t>
  </si>
  <si>
    <t>Littlecourt Amelia</t>
  </si>
  <si>
    <t>Clementine Tyas</t>
  </si>
  <si>
    <t>Sobraine</t>
  </si>
  <si>
    <t>East Devon Hunt Highwaymen</t>
  </si>
  <si>
    <t>Scarlett Ryan</t>
  </si>
  <si>
    <t>Scooby Doo</t>
  </si>
  <si>
    <t>Littlecourt Amelie</t>
  </si>
  <si>
    <t>Bonnie Blue Brough-Lazenby</t>
  </si>
  <si>
    <t>Ddeunant Dark Shadow</t>
  </si>
  <si>
    <t>East Devon Hunt Raiders</t>
  </si>
  <si>
    <t>Poppy Fry</t>
  </si>
  <si>
    <t>Flame</t>
  </si>
  <si>
    <t>Spikey Pony</t>
  </si>
  <si>
    <t>Excelcius Dominus</t>
  </si>
  <si>
    <t>Thomas White</t>
  </si>
  <si>
    <t>Jerry</t>
  </si>
  <si>
    <t>Emily Martin</t>
  </si>
  <si>
    <t>Rainbow Dash</t>
  </si>
  <si>
    <t>Dulverton West PC</t>
  </si>
  <si>
    <t>Raffles Plume</t>
  </si>
  <si>
    <t>Doris</t>
  </si>
  <si>
    <t>Poppy Castle</t>
  </si>
  <si>
    <t>Rhydgwillim Dodo</t>
  </si>
  <si>
    <t>Romi Morris</t>
  </si>
  <si>
    <t>Linksbury Raindrop</t>
  </si>
  <si>
    <t>Willow Prestwich</t>
  </si>
  <si>
    <t>Copsefarm Josh</t>
  </si>
  <si>
    <t>Taunton Vale Harriers PC</t>
  </si>
  <si>
    <t>Polden Hills PC *</t>
  </si>
  <si>
    <t>Chetwynd Crackerjack</t>
  </si>
  <si>
    <t>Erin Wright</t>
  </si>
  <si>
    <t>Trefurdon Ring of Bells</t>
  </si>
  <si>
    <t>Mollie Rushton</t>
  </si>
  <si>
    <t>Trehilig Celebration</t>
  </si>
  <si>
    <t>Cattistock Hunt PC</t>
  </si>
  <si>
    <t>Ginger</t>
  </si>
  <si>
    <t>Mocksbeggar Master</t>
  </si>
  <si>
    <t>My Little Paddy</t>
  </si>
  <si>
    <t>Taunton Vale Harriers PC *</t>
  </si>
  <si>
    <t>Quantock Apples</t>
  </si>
  <si>
    <t>Moeltryfan Cheeky Boy</t>
  </si>
  <si>
    <t>Pixie Lawton</t>
  </si>
  <si>
    <t>Mr Magic</t>
  </si>
  <si>
    <t>Scarlett Richards</t>
  </si>
  <si>
    <t>Mindy</t>
  </si>
  <si>
    <t>Quantock Pears</t>
  </si>
  <si>
    <t>East Devon Hunt Gangsters</t>
  </si>
  <si>
    <t>Clemantine Tyas</t>
  </si>
  <si>
    <t>Imogen Adams</t>
  </si>
  <si>
    <t>Merry Lad</t>
  </si>
  <si>
    <t>Quantock Peaches</t>
  </si>
  <si>
    <t>Lethy Butteriss</t>
  </si>
  <si>
    <t>Star</t>
  </si>
  <si>
    <t>Renee Van Niekerk</t>
  </si>
  <si>
    <t>Brambles</t>
  </si>
  <si>
    <t>Annabelle Trim</t>
  </si>
  <si>
    <t>Floyd</t>
  </si>
  <si>
    <t>East Devon Hunt Outlaws</t>
  </si>
  <si>
    <t>Bonnie-Rose Leaman</t>
  </si>
  <si>
    <t>Mydroilyn</t>
  </si>
  <si>
    <t>Buzz</t>
  </si>
  <si>
    <t>Roo</t>
  </si>
  <si>
    <t>Brockenhurst Hobknob</t>
  </si>
  <si>
    <t>Quantock Plums</t>
  </si>
  <si>
    <t>Flora Joslin</t>
  </si>
  <si>
    <t>Jemima Carew Pole</t>
  </si>
  <si>
    <t>George</t>
  </si>
  <si>
    <t>Freya Daniels</t>
  </si>
  <si>
    <t>Casper</t>
  </si>
  <si>
    <t>Delphi Allen</t>
  </si>
  <si>
    <t>Illeybrook Chanel</t>
  </si>
  <si>
    <t>Mya Brown</t>
  </si>
  <si>
    <t>Geronimo</t>
  </si>
  <si>
    <t>Pippa Dark</t>
  </si>
  <si>
    <t>Hollowmarsh Lulu</t>
  </si>
  <si>
    <t>Polarislady</t>
  </si>
  <si>
    <t>Western Harriers PC</t>
  </si>
  <si>
    <t>Ellie Burton</t>
  </si>
  <si>
    <t>Wylye Valle PC</t>
  </si>
  <si>
    <t>Halle Wakely</t>
  </si>
  <si>
    <t>Taincwm Sempre Meu</t>
  </si>
  <si>
    <t>Isla Anderson</t>
  </si>
  <si>
    <t>Rosama Pandora Mist</t>
  </si>
  <si>
    <t>Tinc</t>
  </si>
  <si>
    <t>Mademoiselle</t>
  </si>
  <si>
    <t>Taunton Vale Harriers *</t>
  </si>
  <si>
    <t>TBS Kevin</t>
  </si>
  <si>
    <t>Imogen Jarvis</t>
  </si>
  <si>
    <t>Harri</t>
  </si>
  <si>
    <t>Lauren Alexander</t>
  </si>
  <si>
    <t>Withybed Moonlight</t>
  </si>
  <si>
    <t>Clover Grimwood</t>
  </si>
  <si>
    <t>Spider</t>
  </si>
  <si>
    <t>Quantock Bananas</t>
  </si>
  <si>
    <t>Ella Watts</t>
  </si>
  <si>
    <t>Dunnstoppable</t>
  </si>
  <si>
    <t>Hettie Stocking</t>
  </si>
  <si>
    <t>Mylo Chocolate Fudge III</t>
  </si>
  <si>
    <t>Polden Hills Oaks</t>
  </si>
  <si>
    <t>Rocket Man</t>
  </si>
  <si>
    <t>Tyrella Annadorn</t>
  </si>
  <si>
    <t>Quantock Kiwis</t>
  </si>
  <si>
    <t>Brookhall Isabelle</t>
  </si>
  <si>
    <t>Polden Hills Beeches</t>
  </si>
  <si>
    <t>Ella Sutton</t>
  </si>
  <si>
    <t>Drummond Smasher</t>
  </si>
  <si>
    <t>Brandy</t>
  </si>
  <si>
    <t>Quantock Strawberries</t>
  </si>
  <si>
    <t>Little Miss Piggy</t>
  </si>
  <si>
    <t>Jessica Bosley</t>
  </si>
  <si>
    <t>Lydcott Black Beauty</t>
  </si>
  <si>
    <t>Ella Lindstrand</t>
  </si>
  <si>
    <t>Kiaras Little Star</t>
  </si>
  <si>
    <t>Hollie Jones</t>
  </si>
  <si>
    <t>Parc-y-Bedw Flying Girl</t>
  </si>
  <si>
    <t>Dolly</t>
  </si>
  <si>
    <t>Wizard</t>
  </si>
  <si>
    <t>Bethany Clark</t>
  </si>
  <si>
    <t>Quarrys Stone Maiden</t>
  </si>
  <si>
    <t>Polden Hills Pines</t>
  </si>
  <si>
    <t>Jingle Bell</t>
  </si>
  <si>
    <t>Beth Bellamy</t>
  </si>
  <si>
    <t>Genal Llyr</t>
  </si>
  <si>
    <t>Leah Sweet</t>
  </si>
  <si>
    <t>Minella Storytime</t>
  </si>
  <si>
    <t>Ocean Allen</t>
  </si>
  <si>
    <t>Kinsky Bee</t>
  </si>
  <si>
    <t>Polden Hills Birches</t>
  </si>
  <si>
    <t>Jeres Van De Stenehei</t>
  </si>
  <si>
    <t>Gracie Hammond</t>
  </si>
  <si>
    <t>Cloigen</t>
  </si>
  <si>
    <t>Kiltiernan Lass</t>
  </si>
  <si>
    <t>Anna Stewart</t>
  </si>
  <si>
    <t>Haitien de Thaix</t>
  </si>
  <si>
    <t>Tilly Batten</t>
  </si>
  <si>
    <t>Tilly</t>
  </si>
  <si>
    <t>Leah Wills</t>
  </si>
  <si>
    <t>2KC Dexter</t>
  </si>
  <si>
    <t>Team Wills</t>
  </si>
  <si>
    <t>Theo Wills</t>
  </si>
  <si>
    <t>Asby Mills Turbo</t>
  </si>
  <si>
    <t>Mendip Masters</t>
  </si>
  <si>
    <t>Sparkling Just Queenie</t>
  </si>
  <si>
    <t>Mendip Magicians</t>
  </si>
  <si>
    <t>Lottie Bellamy</t>
  </si>
  <si>
    <t>Summer Dancer</t>
  </si>
  <si>
    <t>Fletcher Watts</t>
  </si>
  <si>
    <t>Cuppana Girl</t>
  </si>
  <si>
    <t>Ilidio II</t>
  </si>
  <si>
    <t>Bango</t>
  </si>
  <si>
    <t>Ella Fletcher</t>
  </si>
  <si>
    <t>Chicco</t>
  </si>
  <si>
    <t>Billy Boyne</t>
  </si>
  <si>
    <t>Team Wills *</t>
  </si>
  <si>
    <t>Trehudreth Ruby</t>
  </si>
  <si>
    <t>Sophie Parker</t>
  </si>
  <si>
    <t>Langaller Loveday</t>
  </si>
  <si>
    <t>Florence Bragg</t>
  </si>
  <si>
    <t>Lilly</t>
  </si>
  <si>
    <t>Poldens</t>
  </si>
  <si>
    <t>Mendips</t>
  </si>
  <si>
    <t>Quantock</t>
  </si>
  <si>
    <t>Killerisk Laura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</si>
</sst>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50505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Border="1"/>
    <xf numFmtId="164" fontId="0" fillId="0" borderId="0" xfId="0" applyNumberFormat="1"/>
    <xf numFmtId="0" fontId="1" fillId="2" borderId="1" xfId="0" applyFont="1" applyFill="1" applyBorder="1" applyAlignment="1">
      <alignment vertical="top"/>
    </xf>
    <xf numFmtId="164" fontId="0" fillId="0" borderId="0" xfId="0" applyNumberFormat="1" applyBorder="1"/>
    <xf numFmtId="164" fontId="1" fillId="2" borderId="1" xfId="0" applyNumberFormat="1" applyFont="1" applyFill="1" applyBorder="1" applyAlignment="1">
      <alignment horizontal="right" vertical="top"/>
    </xf>
    <xf numFmtId="0" fontId="1" fillId="0" borderId="0" xfId="0" applyFont="1" applyBorder="1"/>
    <xf numFmtId="0" fontId="3" fillId="2" borderId="0" xfId="0" applyFont="1" applyFill="1" applyBorder="1" applyAlignment="1">
      <alignment vertical="top"/>
    </xf>
    <xf numFmtId="0" fontId="1" fillId="0" borderId="0" xfId="0" applyFont="1"/>
    <xf numFmtId="0" fontId="3" fillId="0" borderId="0" xfId="0" applyFont="1" applyBorder="1"/>
    <xf numFmtId="0" fontId="0" fillId="0" borderId="0" xfId="0" applyFill="1"/>
    <xf numFmtId="164" fontId="0" fillId="0" borderId="0" xfId="0" applyNumberFormat="1" applyFill="1"/>
    <xf numFmtId="0" fontId="2" fillId="0" borderId="0" xfId="0" applyFont="1" applyFill="1"/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Font="1" applyFill="1" applyBorder="1"/>
    <xf numFmtId="0" fontId="0" fillId="0" borderId="0" xfId="0" applyFont="1" applyFill="1"/>
    <xf numFmtId="0" fontId="1" fillId="0" borderId="0" xfId="0" applyFont="1" applyFill="1"/>
    <xf numFmtId="0" fontId="1" fillId="0" borderId="0" xfId="0" applyFont="1" applyFill="1" applyBorder="1"/>
    <xf numFmtId="0" fontId="4" fillId="0" borderId="0" xfId="0" applyFont="1"/>
    <xf numFmtId="0" fontId="5" fillId="0" borderId="0" xfId="0" applyFont="1"/>
    <xf numFmtId="0" fontId="1" fillId="0" borderId="1" xfId="0" applyFont="1" applyBorder="1"/>
    <xf numFmtId="0" fontId="5" fillId="0" borderId="0" xfId="0" applyFont="1" applyBorder="1"/>
    <xf numFmtId="0" fontId="6" fillId="0" borderId="0" xfId="0" applyFont="1" applyFill="1"/>
    <xf numFmtId="0" fontId="7" fillId="0" borderId="0" xfId="0" applyFont="1" applyFill="1"/>
    <xf numFmtId="0" fontId="5" fillId="0" borderId="0" xfId="0" applyFont="1" applyFill="1"/>
    <xf numFmtId="0" fontId="8" fillId="0" borderId="0" xfId="0" applyFont="1" applyFill="1"/>
    <xf numFmtId="0" fontId="0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236BA"/>
      <color rgb="FFFF6699"/>
      <color rgb="FFFF3300"/>
      <color rgb="FF552707"/>
      <color rgb="FFCC3300"/>
      <color rgb="FFCCCCFF"/>
      <color rgb="FFFFBF09"/>
      <color rgb="FF9966FF"/>
      <color rgb="FFFFCC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8"/>
  <sheetViews>
    <sheetView workbookViewId="0">
      <selection activeCell="F19" sqref="F19"/>
    </sheetView>
  </sheetViews>
  <sheetFormatPr defaultRowHeight="15" x14ac:dyDescent="0.25"/>
  <cols>
    <col min="2" max="2" width="29.28515625" bestFit="1" customWidth="1"/>
    <col min="3" max="3" width="22" customWidth="1"/>
    <col min="4" max="4" width="28.85546875" bestFit="1" customWidth="1"/>
    <col min="5" max="5" width="10" style="4" customWidth="1"/>
    <col min="6" max="6" width="27.7109375" customWidth="1"/>
  </cols>
  <sheetData>
    <row r="2" spans="1:6" ht="18.75" x14ac:dyDescent="0.25">
      <c r="B2" s="9" t="s">
        <v>8</v>
      </c>
      <c r="C2" s="3"/>
      <c r="D2" s="3"/>
      <c r="E2" s="6"/>
    </row>
    <row r="3" spans="1:6" x14ac:dyDescent="0.25">
      <c r="B3" s="10" t="s">
        <v>3</v>
      </c>
      <c r="E3" s="4">
        <v>0.34722222222222227</v>
      </c>
    </row>
    <row r="4" spans="1:6" x14ac:dyDescent="0.25">
      <c r="A4" s="23" t="s">
        <v>7</v>
      </c>
      <c r="B4" s="5" t="s">
        <v>0</v>
      </c>
      <c r="C4" s="5" t="s">
        <v>1</v>
      </c>
      <c r="D4" s="5" t="s">
        <v>4</v>
      </c>
      <c r="E4" s="7" t="s">
        <v>2</v>
      </c>
      <c r="F4" s="5" t="s">
        <v>5</v>
      </c>
    </row>
    <row r="5" spans="1:6" x14ac:dyDescent="0.25">
      <c r="A5">
        <v>1</v>
      </c>
      <c r="B5" s="12" t="s">
        <v>39</v>
      </c>
      <c r="C5" s="12" t="s">
        <v>40</v>
      </c>
      <c r="D5" s="12" t="s">
        <v>54</v>
      </c>
      <c r="E5" s="13">
        <v>0.35416666666666669</v>
      </c>
      <c r="F5" s="19" t="s">
        <v>25</v>
      </c>
    </row>
    <row r="6" spans="1:6" x14ac:dyDescent="0.25">
      <c r="A6">
        <v>2</v>
      </c>
      <c r="B6" t="s">
        <v>81</v>
      </c>
      <c r="C6" t="s">
        <v>82</v>
      </c>
      <c r="D6" s="12" t="s">
        <v>54</v>
      </c>
      <c r="E6" s="13">
        <v>0.35625000000000001</v>
      </c>
      <c r="F6" s="19" t="s">
        <v>25</v>
      </c>
    </row>
    <row r="7" spans="1:6" x14ac:dyDescent="0.25">
      <c r="A7">
        <v>3</v>
      </c>
      <c r="B7" s="12" t="s">
        <v>55</v>
      </c>
      <c r="C7" s="12" t="s">
        <v>83</v>
      </c>
      <c r="D7" s="12" t="s">
        <v>54</v>
      </c>
      <c r="E7" s="13">
        <v>0.35833333333333334</v>
      </c>
      <c r="F7" s="19" t="s">
        <v>25</v>
      </c>
    </row>
    <row r="8" spans="1:6" x14ac:dyDescent="0.25">
      <c r="A8">
        <v>4</v>
      </c>
      <c r="B8" s="12" t="s">
        <v>84</v>
      </c>
      <c r="C8" s="12" t="s">
        <v>85</v>
      </c>
      <c r="D8" s="12"/>
      <c r="E8" s="13">
        <v>0.36041666666666666</v>
      </c>
      <c r="F8" s="19" t="s">
        <v>18</v>
      </c>
    </row>
    <row r="9" spans="1:6" x14ac:dyDescent="0.25">
      <c r="A9">
        <v>5</v>
      </c>
      <c r="B9" s="12" t="s">
        <v>86</v>
      </c>
      <c r="C9" s="12" t="s">
        <v>87</v>
      </c>
      <c r="D9" s="12"/>
      <c r="E9" s="13">
        <v>0.36249999999999999</v>
      </c>
      <c r="F9" s="19" t="s">
        <v>18</v>
      </c>
    </row>
    <row r="10" spans="1:6" x14ac:dyDescent="0.25">
      <c r="A10">
        <v>6</v>
      </c>
      <c r="B10" s="12" t="s">
        <v>88</v>
      </c>
      <c r="C10" s="12" t="s">
        <v>89</v>
      </c>
      <c r="D10" s="12"/>
      <c r="E10" s="13">
        <v>0.36458333333333331</v>
      </c>
      <c r="F10" s="19" t="s">
        <v>18</v>
      </c>
    </row>
    <row r="11" spans="1:6" x14ac:dyDescent="0.25">
      <c r="A11">
        <v>7</v>
      </c>
      <c r="B11" s="12" t="s">
        <v>58</v>
      </c>
      <c r="C11" s="12" t="s">
        <v>59</v>
      </c>
      <c r="D11" s="12" t="s">
        <v>19</v>
      </c>
      <c r="E11" s="4">
        <v>0.3666666666666667</v>
      </c>
      <c r="F11" s="19" t="s">
        <v>19</v>
      </c>
    </row>
    <row r="12" spans="1:6" x14ac:dyDescent="0.25">
      <c r="A12">
        <v>8</v>
      </c>
      <c r="B12" s="12" t="s">
        <v>90</v>
      </c>
      <c r="C12" s="12" t="s">
        <v>91</v>
      </c>
      <c r="D12" t="s">
        <v>19</v>
      </c>
      <c r="E12" s="4">
        <v>0.36874999999999997</v>
      </c>
      <c r="F12" s="19" t="s">
        <v>19</v>
      </c>
    </row>
    <row r="13" spans="1:6" x14ac:dyDescent="0.25">
      <c r="A13">
        <v>9</v>
      </c>
      <c r="B13" s="12" t="s">
        <v>92</v>
      </c>
      <c r="C13" s="12" t="s">
        <v>61</v>
      </c>
      <c r="D13" t="s">
        <v>19</v>
      </c>
      <c r="E13" s="4">
        <v>0.37083333333333335</v>
      </c>
      <c r="F13" s="19" t="s">
        <v>19</v>
      </c>
    </row>
    <row r="14" spans="1:6" x14ac:dyDescent="0.25">
      <c r="A14">
        <v>10</v>
      </c>
      <c r="B14" s="12" t="s">
        <v>93</v>
      </c>
      <c r="C14" s="12" t="s">
        <v>94</v>
      </c>
      <c r="D14" t="s">
        <v>95</v>
      </c>
      <c r="E14" s="4">
        <v>0.37291666666666662</v>
      </c>
      <c r="F14" s="19" t="s">
        <v>20</v>
      </c>
    </row>
    <row r="15" spans="1:6" x14ac:dyDescent="0.25">
      <c r="A15">
        <v>11</v>
      </c>
      <c r="B15" s="12" t="s">
        <v>96</v>
      </c>
      <c r="C15" s="12" t="s">
        <v>97</v>
      </c>
      <c r="D15" t="s">
        <v>98</v>
      </c>
      <c r="E15" s="4">
        <v>0.375</v>
      </c>
      <c r="F15" s="19" t="s">
        <v>20</v>
      </c>
    </row>
    <row r="16" spans="1:6" x14ac:dyDescent="0.25">
      <c r="A16">
        <v>12</v>
      </c>
      <c r="B16" s="12" t="s">
        <v>99</v>
      </c>
      <c r="C16" s="12" t="s">
        <v>100</v>
      </c>
      <c r="D16" t="s">
        <v>53</v>
      </c>
      <c r="E16" s="4">
        <v>0.37708333333333338</v>
      </c>
      <c r="F16" s="19" t="s">
        <v>20</v>
      </c>
    </row>
    <row r="17" spans="1:6" x14ac:dyDescent="0.25">
      <c r="A17">
        <v>13</v>
      </c>
      <c r="B17" s="12" t="s">
        <v>101</v>
      </c>
      <c r="C17" s="12" t="s">
        <v>102</v>
      </c>
      <c r="D17" t="s">
        <v>53</v>
      </c>
      <c r="E17" s="4">
        <v>0.37916666666666665</v>
      </c>
      <c r="F17" s="19" t="s">
        <v>20</v>
      </c>
    </row>
    <row r="18" spans="1:6" x14ac:dyDescent="0.25">
      <c r="A18">
        <v>14</v>
      </c>
      <c r="B18" s="12" t="s">
        <v>39</v>
      </c>
      <c r="C18" s="12" t="s">
        <v>103</v>
      </c>
      <c r="D18" t="s">
        <v>54</v>
      </c>
      <c r="E18" s="4">
        <v>0.38125000000000003</v>
      </c>
      <c r="F18" s="19" t="s">
        <v>149</v>
      </c>
    </row>
  </sheetData>
  <pageMargins left="0.25" right="0.25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7"/>
  <sheetViews>
    <sheetView workbookViewId="0">
      <selection activeCell="A21" sqref="A21"/>
    </sheetView>
  </sheetViews>
  <sheetFormatPr defaultRowHeight="15" x14ac:dyDescent="0.25"/>
  <cols>
    <col min="2" max="2" width="29.28515625" bestFit="1" customWidth="1"/>
    <col min="3" max="3" width="28.85546875" bestFit="1" customWidth="1"/>
    <col min="4" max="4" width="30.7109375" bestFit="1" customWidth="1"/>
    <col min="5" max="5" width="10" style="4" customWidth="1"/>
    <col min="6" max="6" width="31" bestFit="1" customWidth="1"/>
  </cols>
  <sheetData>
    <row r="2" spans="1:6" ht="18.75" x14ac:dyDescent="0.25">
      <c r="B2" s="9" t="s">
        <v>9</v>
      </c>
      <c r="C2" s="3"/>
      <c r="D2" s="3"/>
      <c r="E2" s="6"/>
    </row>
    <row r="3" spans="1:6" x14ac:dyDescent="0.25">
      <c r="B3" s="10" t="s">
        <v>3</v>
      </c>
      <c r="E3" s="4">
        <v>0.3833333333333333</v>
      </c>
    </row>
    <row r="4" spans="1:6" x14ac:dyDescent="0.25">
      <c r="A4" s="23" t="s">
        <v>7</v>
      </c>
      <c r="B4" s="5" t="s">
        <v>0</v>
      </c>
      <c r="C4" s="5" t="s">
        <v>1</v>
      </c>
      <c r="D4" s="5" t="s">
        <v>4</v>
      </c>
      <c r="E4" s="7" t="s">
        <v>2</v>
      </c>
      <c r="F4" s="5" t="s">
        <v>5</v>
      </c>
    </row>
    <row r="5" spans="1:6" x14ac:dyDescent="0.25">
      <c r="A5">
        <v>15</v>
      </c>
      <c r="B5" t="s">
        <v>37</v>
      </c>
      <c r="C5" t="s">
        <v>104</v>
      </c>
      <c r="D5" t="s">
        <v>19</v>
      </c>
      <c r="E5" s="13">
        <v>0.39027777777777778</v>
      </c>
      <c r="F5" s="19" t="s">
        <v>19</v>
      </c>
    </row>
    <row r="6" spans="1:6" x14ac:dyDescent="0.25">
      <c r="A6">
        <v>16</v>
      </c>
      <c r="B6" t="s">
        <v>56</v>
      </c>
      <c r="C6" t="s">
        <v>57</v>
      </c>
      <c r="D6" t="s">
        <v>19</v>
      </c>
      <c r="E6" s="13">
        <f>E5+1/480</f>
        <v>0.3923611111111111</v>
      </c>
      <c r="F6" s="19" t="s">
        <v>19</v>
      </c>
    </row>
    <row r="7" spans="1:6" x14ac:dyDescent="0.25">
      <c r="A7">
        <v>17</v>
      </c>
      <c r="B7" t="s">
        <v>35</v>
      </c>
      <c r="C7" t="s">
        <v>105</v>
      </c>
      <c r="D7" t="s">
        <v>19</v>
      </c>
      <c r="E7" s="13">
        <f t="shared" ref="E7:E19" si="0">E6+1/480</f>
        <v>0.39444444444444443</v>
      </c>
      <c r="F7" s="19" t="s">
        <v>19</v>
      </c>
    </row>
    <row r="8" spans="1:6" x14ac:dyDescent="0.25">
      <c r="A8">
        <v>18</v>
      </c>
      <c r="B8" t="s">
        <v>58</v>
      </c>
      <c r="C8" t="s">
        <v>59</v>
      </c>
      <c r="D8" t="s">
        <v>19</v>
      </c>
      <c r="E8" s="13">
        <f t="shared" si="0"/>
        <v>0.39652777777777776</v>
      </c>
      <c r="F8" s="19" t="s">
        <v>19</v>
      </c>
    </row>
    <row r="9" spans="1:6" x14ac:dyDescent="0.25">
      <c r="A9">
        <v>19</v>
      </c>
      <c r="B9" s="12" t="s">
        <v>106</v>
      </c>
      <c r="C9" s="12" t="s">
        <v>107</v>
      </c>
      <c r="D9" s="12" t="s">
        <v>26</v>
      </c>
      <c r="E9" s="13">
        <f t="shared" si="0"/>
        <v>0.39861111111111108</v>
      </c>
      <c r="F9" s="19" t="s">
        <v>21</v>
      </c>
    </row>
    <row r="10" spans="1:6" x14ac:dyDescent="0.25">
      <c r="A10">
        <v>20</v>
      </c>
      <c r="B10" s="12" t="s">
        <v>55</v>
      </c>
      <c r="C10" s="12" t="s">
        <v>83</v>
      </c>
      <c r="D10" s="12" t="s">
        <v>25</v>
      </c>
      <c r="E10" s="13">
        <f t="shared" si="0"/>
        <v>0.40069444444444441</v>
      </c>
      <c r="F10" s="19" t="s">
        <v>21</v>
      </c>
    </row>
    <row r="11" spans="1:6" x14ac:dyDescent="0.25">
      <c r="A11">
        <v>21</v>
      </c>
      <c r="B11" s="12" t="s">
        <v>39</v>
      </c>
      <c r="C11" s="12" t="s">
        <v>103</v>
      </c>
      <c r="D11" s="12" t="s">
        <v>25</v>
      </c>
      <c r="E11" s="13">
        <f t="shared" si="0"/>
        <v>0.40277777777777773</v>
      </c>
      <c r="F11" s="19" t="s">
        <v>21</v>
      </c>
    </row>
    <row r="12" spans="1:6" x14ac:dyDescent="0.25">
      <c r="A12">
        <v>22</v>
      </c>
      <c r="B12" s="12" t="s">
        <v>88</v>
      </c>
      <c r="C12" s="12" t="s">
        <v>89</v>
      </c>
      <c r="D12" s="12"/>
      <c r="E12" s="13">
        <f t="shared" si="0"/>
        <v>0.40486111111111106</v>
      </c>
      <c r="F12" s="19" t="s">
        <v>23</v>
      </c>
    </row>
    <row r="13" spans="1:6" x14ac:dyDescent="0.25">
      <c r="A13">
        <v>23</v>
      </c>
      <c r="B13" s="12" t="s">
        <v>108</v>
      </c>
      <c r="C13" s="12" t="s">
        <v>109</v>
      </c>
      <c r="D13" s="12"/>
      <c r="E13" s="13">
        <f t="shared" si="0"/>
        <v>0.40694444444444439</v>
      </c>
      <c r="F13" s="19" t="s">
        <v>23</v>
      </c>
    </row>
    <row r="14" spans="1:6" x14ac:dyDescent="0.25">
      <c r="A14">
        <v>24</v>
      </c>
      <c r="B14" s="12" t="s">
        <v>86</v>
      </c>
      <c r="C14" s="12" t="s">
        <v>87</v>
      </c>
      <c r="E14" s="13">
        <f t="shared" si="0"/>
        <v>0.40902777777777771</v>
      </c>
      <c r="F14" s="19" t="s">
        <v>23</v>
      </c>
    </row>
    <row r="15" spans="1:6" x14ac:dyDescent="0.25">
      <c r="A15">
        <v>25</v>
      </c>
      <c r="B15" s="12" t="s">
        <v>110</v>
      </c>
      <c r="C15" s="12" t="s">
        <v>111</v>
      </c>
      <c r="D15" s="12" t="s">
        <v>78</v>
      </c>
      <c r="E15" s="13">
        <f t="shared" si="0"/>
        <v>0.41111111111111104</v>
      </c>
      <c r="F15" s="19" t="s">
        <v>23</v>
      </c>
    </row>
    <row r="16" spans="1:6" x14ac:dyDescent="0.25">
      <c r="A16">
        <v>26</v>
      </c>
      <c r="B16" s="12" t="s">
        <v>112</v>
      </c>
      <c r="C16" s="12" t="s">
        <v>113</v>
      </c>
      <c r="D16" s="12" t="s">
        <v>114</v>
      </c>
      <c r="E16" s="13">
        <f t="shared" si="0"/>
        <v>0.41319444444444436</v>
      </c>
      <c r="F16" s="19" t="s">
        <v>115</v>
      </c>
    </row>
    <row r="17" spans="1:6" x14ac:dyDescent="0.25">
      <c r="A17">
        <v>27</v>
      </c>
      <c r="B17" s="12" t="s">
        <v>116</v>
      </c>
      <c r="C17" s="12" t="s">
        <v>117</v>
      </c>
      <c r="D17" s="12" t="s">
        <v>114</v>
      </c>
      <c r="E17" s="13">
        <f t="shared" si="0"/>
        <v>0.41527777777777769</v>
      </c>
      <c r="F17" s="19" t="s">
        <v>115</v>
      </c>
    </row>
    <row r="18" spans="1:6" x14ac:dyDescent="0.25">
      <c r="A18">
        <v>28</v>
      </c>
      <c r="B18" t="s">
        <v>118</v>
      </c>
      <c r="C18" s="12" t="s">
        <v>119</v>
      </c>
      <c r="D18" s="12" t="s">
        <v>114</v>
      </c>
      <c r="E18" s="13">
        <f t="shared" si="0"/>
        <v>0.41736111111111102</v>
      </c>
      <c r="F18" s="19" t="s">
        <v>115</v>
      </c>
    </row>
    <row r="19" spans="1:6" x14ac:dyDescent="0.25">
      <c r="A19">
        <v>29</v>
      </c>
      <c r="B19" s="12" t="s">
        <v>120</v>
      </c>
      <c r="C19" s="12" t="s">
        <v>121</v>
      </c>
      <c r="D19" s="12" t="s">
        <v>114</v>
      </c>
      <c r="E19" s="13">
        <f t="shared" si="0"/>
        <v>0.41944444444444434</v>
      </c>
      <c r="F19" s="19" t="s">
        <v>115</v>
      </c>
    </row>
    <row r="20" spans="1:6" x14ac:dyDescent="0.25">
      <c r="E20" s="13"/>
      <c r="F20" s="27"/>
    </row>
    <row r="21" spans="1:6" x14ac:dyDescent="0.25">
      <c r="A21">
        <f>SUM(A19-'Class 1a - 40cm Led'!A18)</f>
        <v>15</v>
      </c>
    </row>
    <row r="27" spans="1:6" x14ac:dyDescent="0.25">
      <c r="F27" s="27"/>
    </row>
  </sheetData>
  <pageMargins left="0.25" right="0.25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1"/>
  <sheetViews>
    <sheetView topLeftCell="A13" workbookViewId="0">
      <selection activeCell="C32" sqref="C32"/>
    </sheetView>
  </sheetViews>
  <sheetFormatPr defaultRowHeight="15" x14ac:dyDescent="0.25"/>
  <cols>
    <col min="1" max="1" width="3.5703125" bestFit="1" customWidth="1"/>
    <col min="2" max="2" width="29.28515625" bestFit="1" customWidth="1"/>
    <col min="3" max="3" width="26.85546875" bestFit="1" customWidth="1"/>
    <col min="4" max="4" width="27.28515625" bestFit="1" customWidth="1"/>
    <col min="5" max="5" width="10" style="4" customWidth="1"/>
    <col min="6" max="6" width="27.42578125" customWidth="1"/>
  </cols>
  <sheetData>
    <row r="2" spans="1:6" ht="18.75" x14ac:dyDescent="0.25">
      <c r="B2" s="9" t="s">
        <v>10</v>
      </c>
      <c r="C2" s="3"/>
      <c r="D2" s="3"/>
      <c r="E2" s="6"/>
    </row>
    <row r="3" spans="1:6" x14ac:dyDescent="0.25">
      <c r="B3" s="10" t="s">
        <v>3</v>
      </c>
      <c r="E3" s="4">
        <v>0.42152777777777778</v>
      </c>
    </row>
    <row r="4" spans="1:6" x14ac:dyDescent="0.25">
      <c r="A4" s="23" t="s">
        <v>7</v>
      </c>
      <c r="B4" s="5" t="s">
        <v>0</v>
      </c>
      <c r="C4" s="5" t="s">
        <v>1</v>
      </c>
      <c r="D4" s="5" t="s">
        <v>4</v>
      </c>
      <c r="E4" s="7" t="s">
        <v>2</v>
      </c>
      <c r="F4" s="5" t="s">
        <v>5</v>
      </c>
    </row>
    <row r="5" spans="1:6" x14ac:dyDescent="0.25">
      <c r="A5">
        <v>30</v>
      </c>
      <c r="B5" s="12" t="s">
        <v>122</v>
      </c>
      <c r="C5" s="12" t="s">
        <v>123</v>
      </c>
      <c r="D5" s="12" t="s">
        <v>114</v>
      </c>
      <c r="E5" s="13">
        <v>0.4284722222222222</v>
      </c>
      <c r="F5" s="19" t="s">
        <v>124</v>
      </c>
    </row>
    <row r="6" spans="1:6" x14ac:dyDescent="0.25">
      <c r="A6">
        <v>31</v>
      </c>
      <c r="B6" s="12" t="s">
        <v>118</v>
      </c>
      <c r="C6" s="12" t="s">
        <v>119</v>
      </c>
      <c r="D6" s="12" t="s">
        <v>114</v>
      </c>
      <c r="E6" s="13">
        <f>E5+1/480</f>
        <v>0.43055555555555552</v>
      </c>
      <c r="F6" s="19" t="s">
        <v>124</v>
      </c>
    </row>
    <row r="7" spans="1:6" x14ac:dyDescent="0.25">
      <c r="A7">
        <v>32</v>
      </c>
      <c r="B7" s="12" t="s">
        <v>125</v>
      </c>
      <c r="C7" s="12" t="s">
        <v>126</v>
      </c>
      <c r="D7" s="12" t="s">
        <v>114</v>
      </c>
      <c r="E7" s="13">
        <f t="shared" ref="E7:E29" si="0">E6+1/480</f>
        <v>0.43263888888888885</v>
      </c>
      <c r="F7" s="19" t="s">
        <v>124</v>
      </c>
    </row>
    <row r="8" spans="1:6" x14ac:dyDescent="0.25">
      <c r="A8">
        <v>33</v>
      </c>
      <c r="B8" s="12" t="s">
        <v>120</v>
      </c>
      <c r="C8" s="12" t="s">
        <v>127</v>
      </c>
      <c r="D8" s="12" t="s">
        <v>114</v>
      </c>
      <c r="E8" s="13">
        <f t="shared" si="0"/>
        <v>0.43472222222222218</v>
      </c>
      <c r="F8" s="19" t="s">
        <v>124</v>
      </c>
    </row>
    <row r="9" spans="1:6" x14ac:dyDescent="0.25">
      <c r="A9">
        <v>34</v>
      </c>
      <c r="B9" s="12" t="s">
        <v>128</v>
      </c>
      <c r="C9" s="12" t="s">
        <v>129</v>
      </c>
      <c r="D9" s="12" t="s">
        <v>114</v>
      </c>
      <c r="E9" s="13">
        <f t="shared" si="0"/>
        <v>0.4368055555555555</v>
      </c>
      <c r="F9" s="19" t="s">
        <v>130</v>
      </c>
    </row>
    <row r="10" spans="1:6" x14ac:dyDescent="0.25">
      <c r="A10">
        <v>35</v>
      </c>
      <c r="B10" s="12" t="s">
        <v>112</v>
      </c>
      <c r="C10" s="12" t="s">
        <v>113</v>
      </c>
      <c r="D10" s="12" t="s">
        <v>114</v>
      </c>
      <c r="E10" s="13">
        <f t="shared" si="0"/>
        <v>0.43888888888888883</v>
      </c>
      <c r="F10" s="19" t="s">
        <v>130</v>
      </c>
    </row>
    <row r="11" spans="1:6" x14ac:dyDescent="0.25">
      <c r="A11">
        <v>36</v>
      </c>
      <c r="B11" s="12" t="s">
        <v>116</v>
      </c>
      <c r="C11" s="12" t="s">
        <v>117</v>
      </c>
      <c r="D11" s="12" t="s">
        <v>114</v>
      </c>
      <c r="E11" s="13">
        <f t="shared" si="0"/>
        <v>0.44097222222222215</v>
      </c>
      <c r="F11" s="19" t="s">
        <v>130</v>
      </c>
    </row>
    <row r="12" spans="1:6" x14ac:dyDescent="0.25">
      <c r="A12">
        <v>37</v>
      </c>
      <c r="B12" s="12" t="s">
        <v>131</v>
      </c>
      <c r="C12" s="12" t="s">
        <v>132</v>
      </c>
      <c r="D12" s="12" t="s">
        <v>114</v>
      </c>
      <c r="E12" s="13">
        <f t="shared" si="0"/>
        <v>0.44305555555555548</v>
      </c>
      <c r="F12" s="19" t="s">
        <v>130</v>
      </c>
    </row>
    <row r="13" spans="1:6" x14ac:dyDescent="0.25">
      <c r="A13">
        <v>38</v>
      </c>
      <c r="B13" s="12" t="s">
        <v>27</v>
      </c>
      <c r="C13" s="12" t="s">
        <v>133</v>
      </c>
      <c r="D13" s="12" t="s">
        <v>19</v>
      </c>
      <c r="E13" s="13">
        <f t="shared" si="0"/>
        <v>0.44513888888888881</v>
      </c>
      <c r="F13" s="19" t="s">
        <v>33</v>
      </c>
    </row>
    <row r="14" spans="1:6" x14ac:dyDescent="0.25">
      <c r="A14">
        <v>39</v>
      </c>
      <c r="B14" s="12" t="s">
        <v>56</v>
      </c>
      <c r="C14" s="12" t="s">
        <v>57</v>
      </c>
      <c r="D14" s="12" t="s">
        <v>19</v>
      </c>
      <c r="E14" s="13">
        <f t="shared" si="0"/>
        <v>0.44722222222222213</v>
      </c>
      <c r="F14" s="19" t="s">
        <v>33</v>
      </c>
    </row>
    <row r="15" spans="1:6" x14ac:dyDescent="0.25">
      <c r="A15">
        <v>40</v>
      </c>
      <c r="B15" s="12" t="s">
        <v>66</v>
      </c>
      <c r="C15" s="12" t="s">
        <v>134</v>
      </c>
      <c r="D15" s="12" t="s">
        <v>19</v>
      </c>
      <c r="E15" s="13">
        <f t="shared" si="0"/>
        <v>0.44930555555555546</v>
      </c>
      <c r="F15" s="19" t="s">
        <v>33</v>
      </c>
    </row>
    <row r="16" spans="1:6" x14ac:dyDescent="0.25">
      <c r="A16">
        <v>41</v>
      </c>
      <c r="B16" s="12" t="s">
        <v>135</v>
      </c>
      <c r="C16" s="12" t="s">
        <v>136</v>
      </c>
      <c r="E16" s="13">
        <f t="shared" si="0"/>
        <v>0.45138888888888878</v>
      </c>
      <c r="F16" s="19" t="s">
        <v>33</v>
      </c>
    </row>
    <row r="17" spans="1:6" x14ac:dyDescent="0.25">
      <c r="A17">
        <v>42</v>
      </c>
      <c r="B17" s="12" t="s">
        <v>137</v>
      </c>
      <c r="C17" s="12" t="s">
        <v>138</v>
      </c>
      <c r="D17" t="s">
        <v>139</v>
      </c>
      <c r="E17" s="13">
        <f t="shared" si="0"/>
        <v>0.45347222222222211</v>
      </c>
      <c r="F17" s="19" t="s">
        <v>139</v>
      </c>
    </row>
    <row r="18" spans="1:6" x14ac:dyDescent="0.25">
      <c r="A18">
        <v>43</v>
      </c>
      <c r="B18" s="12" t="s">
        <v>140</v>
      </c>
      <c r="C18" s="12" t="s">
        <v>141</v>
      </c>
      <c r="D18" t="s">
        <v>139</v>
      </c>
      <c r="E18" s="13">
        <f t="shared" si="0"/>
        <v>0.45555555555555544</v>
      </c>
      <c r="F18" s="19" t="s">
        <v>139</v>
      </c>
    </row>
    <row r="19" spans="1:6" x14ac:dyDescent="0.25">
      <c r="A19">
        <v>44</v>
      </c>
      <c r="B19" s="12" t="s">
        <v>142</v>
      </c>
      <c r="C19" s="12" t="s">
        <v>143</v>
      </c>
      <c r="D19" t="s">
        <v>139</v>
      </c>
      <c r="E19" s="13">
        <f t="shared" si="0"/>
        <v>0.45763888888888876</v>
      </c>
      <c r="F19" s="19" t="s">
        <v>139</v>
      </c>
    </row>
    <row r="20" spans="1:6" x14ac:dyDescent="0.25">
      <c r="A20">
        <v>45</v>
      </c>
      <c r="B20" s="12" t="s">
        <v>144</v>
      </c>
      <c r="C20" s="12" t="s">
        <v>145</v>
      </c>
      <c r="D20" t="s">
        <v>139</v>
      </c>
      <c r="E20" s="13">
        <f t="shared" si="0"/>
        <v>0.45972222222222209</v>
      </c>
      <c r="F20" s="19" t="s">
        <v>139</v>
      </c>
    </row>
    <row r="21" spans="1:6" x14ac:dyDescent="0.25">
      <c r="A21">
        <v>46</v>
      </c>
      <c r="B21" s="12" t="s">
        <v>146</v>
      </c>
      <c r="C21" s="12" t="s">
        <v>147</v>
      </c>
      <c r="D21" t="s">
        <v>148</v>
      </c>
      <c r="E21" s="13">
        <f t="shared" si="0"/>
        <v>0.46180555555555541</v>
      </c>
      <c r="F21" s="19" t="s">
        <v>148</v>
      </c>
    </row>
    <row r="22" spans="1:6" x14ac:dyDescent="0.25">
      <c r="A22">
        <v>47</v>
      </c>
      <c r="B22" s="12" t="s">
        <v>110</v>
      </c>
      <c r="C22" s="12" t="s">
        <v>111</v>
      </c>
      <c r="D22" t="s">
        <v>148</v>
      </c>
      <c r="E22" s="13">
        <f t="shared" si="0"/>
        <v>0.46388888888888874</v>
      </c>
      <c r="F22" s="19" t="s">
        <v>148</v>
      </c>
    </row>
    <row r="23" spans="1:6" x14ac:dyDescent="0.25">
      <c r="A23">
        <v>48</v>
      </c>
      <c r="B23" s="12" t="s">
        <v>106</v>
      </c>
      <c r="C23" s="12" t="s">
        <v>107</v>
      </c>
      <c r="D23" t="s">
        <v>26</v>
      </c>
      <c r="E23" s="13">
        <f t="shared" si="0"/>
        <v>0.46597222222222207</v>
      </c>
      <c r="F23" s="19" t="s">
        <v>71</v>
      </c>
    </row>
    <row r="24" spans="1:6" x14ac:dyDescent="0.25">
      <c r="A24">
        <v>49</v>
      </c>
      <c r="B24" s="12" t="s">
        <v>81</v>
      </c>
      <c r="C24" s="12" t="s">
        <v>150</v>
      </c>
      <c r="D24" t="s">
        <v>25</v>
      </c>
      <c r="E24" s="13">
        <f t="shared" si="0"/>
        <v>0.46805555555555539</v>
      </c>
      <c r="F24" s="19" t="s">
        <v>71</v>
      </c>
    </row>
    <row r="25" spans="1:6" x14ac:dyDescent="0.25">
      <c r="A25">
        <v>50</v>
      </c>
      <c r="B25" s="12" t="s">
        <v>151</v>
      </c>
      <c r="C25" s="12" t="s">
        <v>152</v>
      </c>
      <c r="D25" t="s">
        <v>25</v>
      </c>
      <c r="E25" s="13">
        <f t="shared" si="0"/>
        <v>0.47013888888888872</v>
      </c>
      <c r="F25" s="19" t="s">
        <v>71</v>
      </c>
    </row>
    <row r="26" spans="1:6" x14ac:dyDescent="0.25">
      <c r="A26">
        <v>51</v>
      </c>
      <c r="B26" s="12" t="s">
        <v>153</v>
      </c>
      <c r="C26" s="12" t="s">
        <v>154</v>
      </c>
      <c r="D26" t="s">
        <v>155</v>
      </c>
      <c r="E26" s="13">
        <f t="shared" si="0"/>
        <v>0.47222222222222204</v>
      </c>
      <c r="F26" s="19" t="s">
        <v>76</v>
      </c>
    </row>
    <row r="27" spans="1:6" x14ac:dyDescent="0.25">
      <c r="A27">
        <v>52</v>
      </c>
      <c r="B27" s="12" t="s">
        <v>135</v>
      </c>
      <c r="C27" s="12" t="s">
        <v>156</v>
      </c>
      <c r="E27" s="13">
        <f t="shared" si="0"/>
        <v>0.47430555555555537</v>
      </c>
      <c r="F27" s="19" t="s">
        <v>76</v>
      </c>
    </row>
    <row r="28" spans="1:6" x14ac:dyDescent="0.25">
      <c r="A28">
        <v>53</v>
      </c>
      <c r="B28" s="12" t="s">
        <v>108</v>
      </c>
      <c r="C28" s="12" t="s">
        <v>157</v>
      </c>
      <c r="E28" s="13">
        <f t="shared" si="0"/>
        <v>0.4763888888888887</v>
      </c>
      <c r="F28" s="19" t="s">
        <v>76</v>
      </c>
    </row>
    <row r="29" spans="1:6" x14ac:dyDescent="0.25">
      <c r="A29">
        <v>54</v>
      </c>
      <c r="B29" s="12" t="s">
        <v>146</v>
      </c>
      <c r="C29" s="12" t="s">
        <v>158</v>
      </c>
      <c r="D29" t="s">
        <v>148</v>
      </c>
      <c r="E29" s="13">
        <f t="shared" si="0"/>
        <v>0.47847222222222202</v>
      </c>
      <c r="F29" s="19" t="s">
        <v>159</v>
      </c>
    </row>
    <row r="41" spans="1:1" x14ac:dyDescent="0.25">
      <c r="A41">
        <f>SUM(A29-'Class 1b - 40cm Assisted'!A21-'Class 1a - 40cm Led'!A18)</f>
        <v>25</v>
      </c>
    </row>
  </sheetData>
  <pageMargins left="0.25" right="0.25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48"/>
  <sheetViews>
    <sheetView tabSelected="1" topLeftCell="A22" workbookViewId="0">
      <selection activeCell="C33" sqref="C33"/>
    </sheetView>
  </sheetViews>
  <sheetFormatPr defaultRowHeight="15" x14ac:dyDescent="0.25"/>
  <cols>
    <col min="1" max="1" width="3.5703125" bestFit="1" customWidth="1"/>
    <col min="2" max="2" width="26.85546875" bestFit="1" customWidth="1"/>
    <col min="3" max="3" width="26.5703125" bestFit="1" customWidth="1"/>
    <col min="4" max="4" width="30.7109375" bestFit="1" customWidth="1"/>
    <col min="5" max="5" width="10.42578125" style="6" customWidth="1"/>
    <col min="6" max="6" width="25.140625" bestFit="1" customWidth="1"/>
  </cols>
  <sheetData>
    <row r="2" spans="1:6" ht="18.75" x14ac:dyDescent="0.3">
      <c r="B2" s="11" t="s">
        <v>11</v>
      </c>
      <c r="C2" s="3"/>
      <c r="D2" s="3"/>
    </row>
    <row r="3" spans="1:6" x14ac:dyDescent="0.25">
      <c r="B3" s="8" t="s">
        <v>6</v>
      </c>
      <c r="C3" s="8"/>
      <c r="D3" s="3"/>
      <c r="E3" s="6">
        <v>11.480555555555556</v>
      </c>
    </row>
    <row r="4" spans="1:6" x14ac:dyDescent="0.25">
      <c r="A4" s="23" t="s">
        <v>7</v>
      </c>
      <c r="B4" s="5" t="s">
        <v>0</v>
      </c>
      <c r="C4" s="5" t="s">
        <v>1</v>
      </c>
      <c r="D4" s="5" t="s">
        <v>4</v>
      </c>
      <c r="E4" s="7" t="s">
        <v>2</v>
      </c>
      <c r="F4" s="5" t="s">
        <v>5</v>
      </c>
    </row>
    <row r="5" spans="1:6" x14ac:dyDescent="0.25">
      <c r="A5">
        <v>55</v>
      </c>
      <c r="B5" s="17" t="s">
        <v>63</v>
      </c>
      <c r="C5" s="15" t="s">
        <v>64</v>
      </c>
      <c r="D5" s="15" t="s">
        <v>19</v>
      </c>
      <c r="E5" s="16">
        <v>0.48749999999999999</v>
      </c>
      <c r="F5" s="20" t="s">
        <v>160</v>
      </c>
    </row>
    <row r="6" spans="1:6" x14ac:dyDescent="0.25">
      <c r="A6">
        <v>56</v>
      </c>
      <c r="B6" s="17" t="s">
        <v>36</v>
      </c>
      <c r="C6" s="15" t="s">
        <v>161</v>
      </c>
      <c r="D6" s="15" t="s">
        <v>19</v>
      </c>
      <c r="E6" s="16">
        <f>E5+1/480</f>
        <v>0.48958333333333331</v>
      </c>
      <c r="F6" s="20" t="s">
        <v>160</v>
      </c>
    </row>
    <row r="7" spans="1:6" x14ac:dyDescent="0.25">
      <c r="A7">
        <v>57</v>
      </c>
      <c r="B7" s="17" t="s">
        <v>162</v>
      </c>
      <c r="C7" s="15" t="s">
        <v>163</v>
      </c>
      <c r="D7" s="15" t="s">
        <v>19</v>
      </c>
      <c r="E7" s="16">
        <f t="shared" ref="E7:E44" si="0">E6+1/480</f>
        <v>0.49166666666666664</v>
      </c>
      <c r="F7" s="20" t="s">
        <v>160</v>
      </c>
    </row>
    <row r="8" spans="1:6" x14ac:dyDescent="0.25">
      <c r="A8">
        <v>58</v>
      </c>
      <c r="B8" s="15" t="s">
        <v>164</v>
      </c>
      <c r="C8" s="15" t="s">
        <v>165</v>
      </c>
      <c r="D8" s="15" t="s">
        <v>19</v>
      </c>
      <c r="E8" s="16">
        <f t="shared" si="0"/>
        <v>0.49374999999999997</v>
      </c>
      <c r="F8" s="20" t="s">
        <v>160</v>
      </c>
    </row>
    <row r="9" spans="1:6" x14ac:dyDescent="0.25">
      <c r="A9">
        <v>59</v>
      </c>
      <c r="B9" s="15" t="s">
        <v>137</v>
      </c>
      <c r="C9" s="15" t="s">
        <v>138</v>
      </c>
      <c r="D9" s="15" t="s">
        <v>139</v>
      </c>
      <c r="E9" s="16">
        <f t="shared" si="0"/>
        <v>0.49583333333333329</v>
      </c>
      <c r="F9" s="20" t="s">
        <v>139</v>
      </c>
    </row>
    <row r="10" spans="1:6" x14ac:dyDescent="0.25">
      <c r="A10">
        <v>60</v>
      </c>
      <c r="B10" s="15" t="s">
        <v>140</v>
      </c>
      <c r="C10" s="15" t="s">
        <v>141</v>
      </c>
      <c r="D10" s="15" t="s">
        <v>139</v>
      </c>
      <c r="E10" s="16">
        <f t="shared" si="0"/>
        <v>0.49791666666666662</v>
      </c>
      <c r="F10" s="20" t="s">
        <v>139</v>
      </c>
    </row>
    <row r="11" spans="1:6" x14ac:dyDescent="0.25">
      <c r="A11">
        <v>61</v>
      </c>
      <c r="B11" s="15" t="s">
        <v>142</v>
      </c>
      <c r="C11" s="15" t="s">
        <v>143</v>
      </c>
      <c r="D11" s="15" t="s">
        <v>139</v>
      </c>
      <c r="E11" s="16">
        <f t="shared" si="0"/>
        <v>0.49999999999999994</v>
      </c>
      <c r="F11" s="20" t="s">
        <v>139</v>
      </c>
    </row>
    <row r="12" spans="1:6" x14ac:dyDescent="0.25">
      <c r="A12">
        <v>62</v>
      </c>
      <c r="B12" s="15" t="s">
        <v>144</v>
      </c>
      <c r="C12" s="15" t="s">
        <v>145</v>
      </c>
      <c r="D12" s="15" t="s">
        <v>139</v>
      </c>
      <c r="E12" s="16">
        <f t="shared" si="0"/>
        <v>0.50208333333333333</v>
      </c>
      <c r="F12" s="20" t="s">
        <v>139</v>
      </c>
    </row>
    <row r="13" spans="1:6" x14ac:dyDescent="0.25">
      <c r="A13">
        <v>63</v>
      </c>
      <c r="B13" s="15" t="s">
        <v>42</v>
      </c>
      <c r="C13" s="15" t="s">
        <v>31</v>
      </c>
      <c r="D13" s="15" t="s">
        <v>19</v>
      </c>
      <c r="E13" s="16">
        <f t="shared" si="0"/>
        <v>0.50416666666666665</v>
      </c>
      <c r="F13" s="20" t="s">
        <v>166</v>
      </c>
    </row>
    <row r="14" spans="1:6" x14ac:dyDescent="0.25">
      <c r="A14">
        <v>64</v>
      </c>
      <c r="B14" s="15" t="s">
        <v>66</v>
      </c>
      <c r="C14" s="15" t="s">
        <v>67</v>
      </c>
      <c r="D14" s="15" t="s">
        <v>19</v>
      </c>
      <c r="E14" s="16">
        <f t="shared" si="0"/>
        <v>0.50624999999999998</v>
      </c>
      <c r="F14" s="20" t="s">
        <v>166</v>
      </c>
    </row>
    <row r="15" spans="1:6" x14ac:dyDescent="0.25">
      <c r="A15">
        <v>65</v>
      </c>
      <c r="B15" s="15" t="s">
        <v>43</v>
      </c>
      <c r="C15" s="15" t="s">
        <v>44</v>
      </c>
      <c r="D15" s="15" t="s">
        <v>19</v>
      </c>
      <c r="E15" s="16">
        <f t="shared" si="0"/>
        <v>0.5083333333333333</v>
      </c>
      <c r="F15" s="20" t="s">
        <v>166</v>
      </c>
    </row>
    <row r="16" spans="1:6" x14ac:dyDescent="0.25">
      <c r="A16">
        <v>66</v>
      </c>
      <c r="B16" s="15" t="s">
        <v>128</v>
      </c>
      <c r="C16" s="15" t="s">
        <v>129</v>
      </c>
      <c r="D16" s="15" t="s">
        <v>114</v>
      </c>
      <c r="E16" s="16">
        <f t="shared" si="0"/>
        <v>0.51041666666666663</v>
      </c>
      <c r="F16" s="20" t="s">
        <v>167</v>
      </c>
    </row>
    <row r="17" spans="1:29" s="2" customFormat="1" x14ac:dyDescent="0.25">
      <c r="A17">
        <v>67</v>
      </c>
      <c r="B17" s="15" t="s">
        <v>168</v>
      </c>
      <c r="C17" s="15" t="s">
        <v>123</v>
      </c>
      <c r="D17" s="15" t="s">
        <v>114</v>
      </c>
      <c r="E17" s="16">
        <f t="shared" si="0"/>
        <v>0.51249999999999996</v>
      </c>
      <c r="F17" s="20" t="s">
        <v>167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s="2" customFormat="1" x14ac:dyDescent="0.25">
      <c r="A18">
        <v>68</v>
      </c>
      <c r="B18" s="15" t="s">
        <v>131</v>
      </c>
      <c r="C18" s="15" t="s">
        <v>132</v>
      </c>
      <c r="D18" s="15" t="s">
        <v>114</v>
      </c>
      <c r="E18" s="16">
        <f t="shared" si="0"/>
        <v>0.51458333333333328</v>
      </c>
      <c r="F18" s="20" t="s">
        <v>167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s="2" customFormat="1" x14ac:dyDescent="0.25">
      <c r="A19">
        <v>69</v>
      </c>
      <c r="B19" s="17" t="s">
        <v>169</v>
      </c>
      <c r="C19" s="15" t="s">
        <v>170</v>
      </c>
      <c r="D19" s="15" t="s">
        <v>19</v>
      </c>
      <c r="E19" s="16">
        <f t="shared" si="0"/>
        <v>0.51666666666666661</v>
      </c>
      <c r="F19" s="20" t="s">
        <v>171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s="2" customFormat="1" x14ac:dyDescent="0.25">
      <c r="A20">
        <v>70</v>
      </c>
      <c r="B20" s="17" t="s">
        <v>172</v>
      </c>
      <c r="C20" s="17" t="s">
        <v>173</v>
      </c>
      <c r="D20" s="15" t="s">
        <v>19</v>
      </c>
      <c r="E20" s="16">
        <f t="shared" si="0"/>
        <v>0.51874999999999993</v>
      </c>
      <c r="F20" s="20" t="s">
        <v>171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25">
      <c r="A21">
        <v>71</v>
      </c>
      <c r="B21" s="17" t="s">
        <v>174</v>
      </c>
      <c r="C21" s="15" t="s">
        <v>175</v>
      </c>
      <c r="D21" s="15" t="s">
        <v>19</v>
      </c>
      <c r="E21" s="16">
        <f t="shared" si="0"/>
        <v>0.52083333333333326</v>
      </c>
      <c r="F21" s="20" t="s">
        <v>171</v>
      </c>
    </row>
    <row r="22" spans="1:29" x14ac:dyDescent="0.25">
      <c r="A22">
        <v>72</v>
      </c>
      <c r="B22" s="17" t="s">
        <v>176</v>
      </c>
      <c r="C22" s="15" t="s">
        <v>177</v>
      </c>
      <c r="D22" s="15" t="s">
        <v>114</v>
      </c>
      <c r="E22" s="16">
        <f t="shared" si="0"/>
        <v>0.52291666666666659</v>
      </c>
      <c r="F22" s="20" t="s">
        <v>178</v>
      </c>
    </row>
    <row r="23" spans="1:29" x14ac:dyDescent="0.25">
      <c r="A23">
        <v>73</v>
      </c>
      <c r="B23" s="17" t="s">
        <v>179</v>
      </c>
      <c r="C23" s="15" t="s">
        <v>180</v>
      </c>
      <c r="D23" s="15" t="s">
        <v>114</v>
      </c>
      <c r="E23" s="16">
        <f t="shared" si="0"/>
        <v>0.52499999999999991</v>
      </c>
      <c r="F23" s="20" t="s">
        <v>178</v>
      </c>
    </row>
    <row r="24" spans="1:29" x14ac:dyDescent="0.25">
      <c r="A24">
        <v>74</v>
      </c>
      <c r="B24" s="17" t="s">
        <v>125</v>
      </c>
      <c r="C24" s="15" t="s">
        <v>126</v>
      </c>
      <c r="D24" s="15" t="s">
        <v>114</v>
      </c>
      <c r="E24" s="16">
        <f t="shared" si="0"/>
        <v>0.52708333333333324</v>
      </c>
      <c r="F24" s="20" t="s">
        <v>178</v>
      </c>
    </row>
    <row r="25" spans="1:29" x14ac:dyDescent="0.25">
      <c r="A25">
        <v>75</v>
      </c>
      <c r="B25" s="17" t="s">
        <v>77</v>
      </c>
      <c r="C25" s="15" t="s">
        <v>181</v>
      </c>
      <c r="D25" s="15" t="s">
        <v>25</v>
      </c>
      <c r="E25" s="16">
        <f t="shared" si="0"/>
        <v>0.52916666666666656</v>
      </c>
      <c r="F25" s="25" t="s">
        <v>25</v>
      </c>
    </row>
    <row r="26" spans="1:29" x14ac:dyDescent="0.25">
      <c r="A26">
        <v>76</v>
      </c>
      <c r="B26" s="17" t="s">
        <v>151</v>
      </c>
      <c r="C26" s="15" t="s">
        <v>182</v>
      </c>
      <c r="D26" t="s">
        <v>25</v>
      </c>
      <c r="E26" s="16">
        <f t="shared" si="0"/>
        <v>0.53124999999999989</v>
      </c>
      <c r="F26" s="25" t="s">
        <v>25</v>
      </c>
    </row>
    <row r="27" spans="1:29" x14ac:dyDescent="0.25">
      <c r="A27">
        <v>77</v>
      </c>
      <c r="B27" s="17" t="s">
        <v>70</v>
      </c>
      <c r="C27" s="15" t="s">
        <v>183</v>
      </c>
      <c r="D27" s="15" t="s">
        <v>25</v>
      </c>
      <c r="E27" s="16">
        <f t="shared" si="0"/>
        <v>0.53333333333333321</v>
      </c>
      <c r="F27" s="25" t="s">
        <v>25</v>
      </c>
    </row>
    <row r="28" spans="1:29" x14ac:dyDescent="0.25">
      <c r="A28">
        <v>78</v>
      </c>
      <c r="B28" s="17" t="s">
        <v>42</v>
      </c>
      <c r="C28" s="15" t="s">
        <v>105</v>
      </c>
      <c r="D28" s="15" t="s">
        <v>19</v>
      </c>
      <c r="E28" s="16">
        <f t="shared" si="0"/>
        <v>0.53541666666666654</v>
      </c>
      <c r="F28" s="25" t="s">
        <v>184</v>
      </c>
    </row>
    <row r="29" spans="1:29" x14ac:dyDescent="0.25">
      <c r="A29">
        <v>79</v>
      </c>
      <c r="B29" s="17" t="s">
        <v>66</v>
      </c>
      <c r="C29" s="15" t="s">
        <v>134</v>
      </c>
      <c r="D29" s="15" t="s">
        <v>19</v>
      </c>
      <c r="E29" s="16">
        <f t="shared" si="0"/>
        <v>0.53749999999999987</v>
      </c>
      <c r="F29" s="25" t="s">
        <v>184</v>
      </c>
    </row>
    <row r="30" spans="1:29" x14ac:dyDescent="0.25">
      <c r="A30">
        <v>80</v>
      </c>
      <c r="B30" s="17" t="s">
        <v>60</v>
      </c>
      <c r="C30" s="15" t="s">
        <v>61</v>
      </c>
      <c r="D30" s="15" t="s">
        <v>19</v>
      </c>
      <c r="E30" s="16">
        <f t="shared" si="0"/>
        <v>0.53958333333333319</v>
      </c>
      <c r="F30" s="25" t="s">
        <v>184</v>
      </c>
    </row>
    <row r="31" spans="1:29" x14ac:dyDescent="0.25">
      <c r="A31">
        <v>81</v>
      </c>
      <c r="B31" s="17" t="s">
        <v>146</v>
      </c>
      <c r="C31" s="15" t="s">
        <v>147</v>
      </c>
      <c r="D31" s="15" t="s">
        <v>78</v>
      </c>
      <c r="E31" s="16">
        <f t="shared" si="0"/>
        <v>0.54166666666666652</v>
      </c>
      <c r="F31" s="25" t="s">
        <v>78</v>
      </c>
    </row>
    <row r="32" spans="1:29" x14ac:dyDescent="0.25">
      <c r="A32">
        <v>82</v>
      </c>
      <c r="B32" s="17" t="s">
        <v>185</v>
      </c>
      <c r="C32" s="15" t="s">
        <v>205</v>
      </c>
      <c r="D32" s="15" t="s">
        <v>78</v>
      </c>
      <c r="E32" s="16">
        <f t="shared" si="0"/>
        <v>0.54374999999999984</v>
      </c>
      <c r="F32" s="25" t="s">
        <v>78</v>
      </c>
    </row>
    <row r="33" spans="1:6" x14ac:dyDescent="0.25">
      <c r="A33">
        <v>83</v>
      </c>
      <c r="B33" s="17" t="s">
        <v>186</v>
      </c>
      <c r="C33" s="15" t="s">
        <v>187</v>
      </c>
      <c r="D33" s="15"/>
      <c r="E33" s="16">
        <f t="shared" si="0"/>
        <v>0.54583333333333317</v>
      </c>
      <c r="F33" s="25" t="s">
        <v>18</v>
      </c>
    </row>
    <row r="34" spans="1:6" x14ac:dyDescent="0.25">
      <c r="A34">
        <v>84</v>
      </c>
      <c r="B34" s="17" t="s">
        <v>153</v>
      </c>
      <c r="C34" s="15" t="s">
        <v>154</v>
      </c>
      <c r="D34" s="15" t="s">
        <v>155</v>
      </c>
      <c r="E34" s="16">
        <f t="shared" si="0"/>
        <v>0.5479166666666665</v>
      </c>
      <c r="F34" s="25" t="s">
        <v>18</v>
      </c>
    </row>
    <row r="35" spans="1:6" x14ac:dyDescent="0.25">
      <c r="A35">
        <v>85</v>
      </c>
      <c r="B35" s="17" t="s">
        <v>188</v>
      </c>
      <c r="C35" s="15" t="s">
        <v>189</v>
      </c>
      <c r="D35" s="15" t="s">
        <v>26</v>
      </c>
      <c r="E35" s="16">
        <f t="shared" si="0"/>
        <v>0.54999999999999982</v>
      </c>
      <c r="F35" s="25" t="s">
        <v>18</v>
      </c>
    </row>
    <row r="36" spans="1:6" x14ac:dyDescent="0.25">
      <c r="A36">
        <v>86</v>
      </c>
      <c r="B36" s="17" t="s">
        <v>190</v>
      </c>
      <c r="C36" s="15" t="s">
        <v>191</v>
      </c>
      <c r="D36" s="15" t="s">
        <v>26</v>
      </c>
      <c r="E36" s="16">
        <f t="shared" si="0"/>
        <v>0.55208333333333315</v>
      </c>
      <c r="F36" s="25" t="s">
        <v>18</v>
      </c>
    </row>
    <row r="37" spans="1:6" x14ac:dyDescent="0.25">
      <c r="A37">
        <v>87</v>
      </c>
      <c r="B37" s="17" t="s">
        <v>192</v>
      </c>
      <c r="C37" s="15" t="s">
        <v>193</v>
      </c>
      <c r="D37" s="15" t="s">
        <v>53</v>
      </c>
      <c r="E37" s="16">
        <f t="shared" si="0"/>
        <v>0.55416666666666647</v>
      </c>
      <c r="F37" s="25" t="s">
        <v>20</v>
      </c>
    </row>
    <row r="38" spans="1:6" x14ac:dyDescent="0.25">
      <c r="A38">
        <v>88</v>
      </c>
      <c r="B38" s="17" t="s">
        <v>194</v>
      </c>
      <c r="C38" s="15" t="s">
        <v>196</v>
      </c>
      <c r="D38" s="15" t="s">
        <v>197</v>
      </c>
      <c r="E38" s="16">
        <f t="shared" si="0"/>
        <v>0.5562499999999998</v>
      </c>
      <c r="F38" s="25" t="s">
        <v>20</v>
      </c>
    </row>
    <row r="39" spans="1:6" x14ac:dyDescent="0.25">
      <c r="A39">
        <v>89</v>
      </c>
      <c r="B39" s="17" t="s">
        <v>198</v>
      </c>
      <c r="C39" s="15" t="s">
        <v>195</v>
      </c>
      <c r="D39" s="15" t="s">
        <v>199</v>
      </c>
      <c r="E39" s="16">
        <f t="shared" si="0"/>
        <v>0.55833333333333313</v>
      </c>
      <c r="F39" s="25" t="s">
        <v>20</v>
      </c>
    </row>
    <row r="40" spans="1:6" x14ac:dyDescent="0.25">
      <c r="A40">
        <v>90</v>
      </c>
      <c r="B40" s="17" t="s">
        <v>200</v>
      </c>
      <c r="C40" s="15" t="s">
        <v>201</v>
      </c>
      <c r="E40" s="16">
        <f t="shared" si="0"/>
        <v>0.56041666666666645</v>
      </c>
      <c r="F40" s="25" t="s">
        <v>21</v>
      </c>
    </row>
    <row r="41" spans="1:6" x14ac:dyDescent="0.25">
      <c r="A41">
        <v>91</v>
      </c>
      <c r="B41" s="17" t="s">
        <v>202</v>
      </c>
      <c r="C41" s="15" t="s">
        <v>203</v>
      </c>
      <c r="E41" s="16">
        <f t="shared" si="0"/>
        <v>0.56249999999999978</v>
      </c>
      <c r="F41" s="25" t="s">
        <v>21</v>
      </c>
    </row>
    <row r="42" spans="1:6" x14ac:dyDescent="0.25">
      <c r="A42">
        <v>92</v>
      </c>
      <c r="B42" s="17" t="s">
        <v>186</v>
      </c>
      <c r="C42" s="15" t="s">
        <v>204</v>
      </c>
      <c r="E42" s="16">
        <f t="shared" si="0"/>
        <v>0.5645833333333331</v>
      </c>
      <c r="F42" s="25" t="s">
        <v>21</v>
      </c>
    </row>
    <row r="43" spans="1:6" x14ac:dyDescent="0.25">
      <c r="A43">
        <v>93</v>
      </c>
      <c r="B43" s="17" t="s">
        <v>146</v>
      </c>
      <c r="C43" s="15" t="s">
        <v>158</v>
      </c>
      <c r="D43" t="s">
        <v>78</v>
      </c>
      <c r="E43" s="16">
        <f t="shared" si="0"/>
        <v>0.56666666666666643</v>
      </c>
      <c r="F43" s="25" t="s">
        <v>206</v>
      </c>
    </row>
    <row r="44" spans="1:6" x14ac:dyDescent="0.25">
      <c r="B44" s="17"/>
      <c r="C44" s="15"/>
      <c r="E44" s="16"/>
      <c r="F44" s="25"/>
    </row>
    <row r="48" spans="1:6" x14ac:dyDescent="0.25">
      <c r="A48">
        <f>SUM(A43-'Class 1c - 40cm Unassisted'!A41-'Class 1b - 40cm Assisted'!A21-'Class 1a - 40cm Led'!A18)</f>
        <v>39</v>
      </c>
    </row>
  </sheetData>
  <pageMargins left="0.23622047244094488" right="0.23622047244094488" top="0.23622047244094488" bottom="0.23622047244094488" header="0.31496062992125984" footer="0.31496062992125984"/>
  <pageSetup paperSize="9" scale="3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54"/>
  <sheetViews>
    <sheetView topLeftCell="A29" workbookViewId="0">
      <selection activeCell="E57" sqref="E57"/>
    </sheetView>
  </sheetViews>
  <sheetFormatPr defaultRowHeight="15" x14ac:dyDescent="0.25"/>
  <cols>
    <col min="1" max="1" width="4" bestFit="1" customWidth="1"/>
    <col min="2" max="2" width="20.28515625" bestFit="1" customWidth="1"/>
    <col min="3" max="3" width="24.7109375" bestFit="1" customWidth="1"/>
    <col min="4" max="4" width="28.85546875" bestFit="1" customWidth="1"/>
    <col min="5" max="5" width="10.42578125" style="6" customWidth="1"/>
    <col min="6" max="6" width="23.42578125" bestFit="1" customWidth="1"/>
  </cols>
  <sheetData>
    <row r="2" spans="1:6" ht="18.75" x14ac:dyDescent="0.3">
      <c r="B2" s="11" t="s">
        <v>12</v>
      </c>
      <c r="C2" s="3"/>
      <c r="D2" s="3"/>
    </row>
    <row r="3" spans="1:6" x14ac:dyDescent="0.25">
      <c r="B3" s="8" t="s">
        <v>6</v>
      </c>
      <c r="C3" s="8"/>
      <c r="D3" s="3"/>
      <c r="E3" s="6">
        <v>11.570833333333333</v>
      </c>
    </row>
    <row r="4" spans="1:6" x14ac:dyDescent="0.25">
      <c r="A4" s="23" t="s">
        <v>7</v>
      </c>
      <c r="B4" s="5" t="s">
        <v>0</v>
      </c>
      <c r="C4" s="5" t="s">
        <v>1</v>
      </c>
      <c r="D4" s="5" t="s">
        <v>4</v>
      </c>
      <c r="E4" s="7" t="s">
        <v>2</v>
      </c>
      <c r="F4" s="5" t="s">
        <v>5</v>
      </c>
    </row>
    <row r="5" spans="1:6" x14ac:dyDescent="0.25">
      <c r="A5">
        <v>94</v>
      </c>
      <c r="B5" s="15" t="s">
        <v>137</v>
      </c>
      <c r="C5" s="15" t="s">
        <v>207</v>
      </c>
      <c r="D5" s="15" t="s">
        <v>139</v>
      </c>
      <c r="E5" s="16">
        <v>0.57777777777777783</v>
      </c>
      <c r="F5" s="10" t="s">
        <v>139</v>
      </c>
    </row>
    <row r="6" spans="1:6" x14ac:dyDescent="0.25">
      <c r="A6">
        <v>95</v>
      </c>
      <c r="B6" s="15" t="s">
        <v>208</v>
      </c>
      <c r="C6" s="15" t="s">
        <v>209</v>
      </c>
      <c r="D6" s="15" t="s">
        <v>139</v>
      </c>
      <c r="E6" s="16">
        <f t="shared" ref="E6:E46" si="0">E5+1/480</f>
        <v>0.57986111111111116</v>
      </c>
      <c r="F6" s="10" t="s">
        <v>139</v>
      </c>
    </row>
    <row r="7" spans="1:6" x14ac:dyDescent="0.25">
      <c r="A7">
        <v>96</v>
      </c>
      <c r="B7" s="15" t="s">
        <v>210</v>
      </c>
      <c r="C7" s="15" t="s">
        <v>211</v>
      </c>
      <c r="D7" s="15" t="s">
        <v>139</v>
      </c>
      <c r="E7" s="16">
        <f t="shared" si="0"/>
        <v>0.58194444444444449</v>
      </c>
      <c r="F7" s="10" t="s">
        <v>139</v>
      </c>
    </row>
    <row r="8" spans="1:6" x14ac:dyDescent="0.25">
      <c r="A8">
        <v>97</v>
      </c>
      <c r="B8" s="15" t="s">
        <v>212</v>
      </c>
      <c r="C8" s="15" t="s">
        <v>213</v>
      </c>
      <c r="D8" s="15" t="s">
        <v>139</v>
      </c>
      <c r="E8" s="16">
        <f t="shared" si="0"/>
        <v>0.58402777777777781</v>
      </c>
      <c r="F8" s="10" t="s">
        <v>139</v>
      </c>
    </row>
    <row r="9" spans="1:6" x14ac:dyDescent="0.25">
      <c r="A9">
        <v>98</v>
      </c>
      <c r="B9" s="15" t="s">
        <v>36</v>
      </c>
      <c r="C9" s="15" t="s">
        <v>161</v>
      </c>
      <c r="D9" s="15" t="s">
        <v>19</v>
      </c>
      <c r="E9" s="16">
        <f t="shared" si="0"/>
        <v>0.58611111111111114</v>
      </c>
      <c r="F9" s="25" t="s">
        <v>214</v>
      </c>
    </row>
    <row r="10" spans="1:6" x14ac:dyDescent="0.25">
      <c r="A10">
        <v>99</v>
      </c>
      <c r="B10" s="15" t="s">
        <v>63</v>
      </c>
      <c r="C10" s="15" t="s">
        <v>64</v>
      </c>
      <c r="D10" s="15" t="s">
        <v>19</v>
      </c>
      <c r="E10" s="16">
        <f t="shared" si="0"/>
        <v>0.58819444444444446</v>
      </c>
      <c r="F10" s="25" t="s">
        <v>214</v>
      </c>
    </row>
    <row r="11" spans="1:6" x14ac:dyDescent="0.25">
      <c r="A11">
        <v>100</v>
      </c>
      <c r="B11" s="15" t="s">
        <v>215</v>
      </c>
      <c r="C11" s="15" t="s">
        <v>216</v>
      </c>
      <c r="D11" s="15" t="s">
        <v>19</v>
      </c>
      <c r="E11" s="16">
        <f t="shared" si="0"/>
        <v>0.59027777777777779</v>
      </c>
      <c r="F11" s="25" t="s">
        <v>214</v>
      </c>
    </row>
    <row r="12" spans="1:6" x14ac:dyDescent="0.25">
      <c r="A12">
        <v>101</v>
      </c>
      <c r="B12" s="15" t="s">
        <v>162</v>
      </c>
      <c r="C12" s="15" t="s">
        <v>163</v>
      </c>
      <c r="D12" s="15" t="s">
        <v>19</v>
      </c>
      <c r="E12" s="16">
        <f t="shared" si="0"/>
        <v>0.59236111111111112</v>
      </c>
      <c r="F12" s="25" t="s">
        <v>214</v>
      </c>
    </row>
    <row r="13" spans="1:6" x14ac:dyDescent="0.25">
      <c r="A13">
        <v>102</v>
      </c>
      <c r="B13" s="15" t="s">
        <v>217</v>
      </c>
      <c r="C13" s="15" t="s">
        <v>218</v>
      </c>
      <c r="D13" s="15" t="s">
        <v>25</v>
      </c>
      <c r="E13" s="16">
        <f t="shared" si="0"/>
        <v>0.59444444444444444</v>
      </c>
      <c r="F13" s="25" t="s">
        <v>219</v>
      </c>
    </row>
    <row r="14" spans="1:6" x14ac:dyDescent="0.25">
      <c r="A14">
        <v>103</v>
      </c>
      <c r="B14" s="15" t="s">
        <v>29</v>
      </c>
      <c r="C14" s="15" t="s">
        <v>220</v>
      </c>
      <c r="D14" s="15" t="s">
        <v>25</v>
      </c>
      <c r="E14" s="16">
        <f t="shared" si="0"/>
        <v>0.59652777777777777</v>
      </c>
      <c r="F14" s="25" t="s">
        <v>219</v>
      </c>
    </row>
    <row r="15" spans="1:6" x14ac:dyDescent="0.25">
      <c r="A15">
        <v>104</v>
      </c>
      <c r="B15" s="15" t="s">
        <v>62</v>
      </c>
      <c r="C15" s="15" t="s">
        <v>69</v>
      </c>
      <c r="D15" s="15" t="s">
        <v>25</v>
      </c>
      <c r="E15" s="16">
        <f t="shared" si="0"/>
        <v>0.59861111111111109</v>
      </c>
      <c r="F15" s="25" t="s">
        <v>219</v>
      </c>
    </row>
    <row r="16" spans="1:6" x14ac:dyDescent="0.25">
      <c r="A16">
        <v>105</v>
      </c>
      <c r="B16" s="15" t="s">
        <v>70</v>
      </c>
      <c r="C16" s="15" t="s">
        <v>183</v>
      </c>
      <c r="D16" s="15" t="s">
        <v>25</v>
      </c>
      <c r="E16" s="16">
        <f t="shared" si="0"/>
        <v>0.60069444444444442</v>
      </c>
      <c r="F16" s="25" t="s">
        <v>219</v>
      </c>
    </row>
    <row r="17" spans="1:29" s="2" customFormat="1" x14ac:dyDescent="0.25">
      <c r="A17">
        <v>106</v>
      </c>
      <c r="B17" s="15" t="s">
        <v>45</v>
      </c>
      <c r="C17" s="15" t="s">
        <v>221</v>
      </c>
      <c r="D17" s="15" t="s">
        <v>19</v>
      </c>
      <c r="E17" s="16">
        <f t="shared" si="0"/>
        <v>0.60277777777777775</v>
      </c>
      <c r="F17" s="10" t="s">
        <v>222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s="2" customFormat="1" x14ac:dyDescent="0.25">
      <c r="A18">
        <v>107</v>
      </c>
      <c r="B18" s="15" t="s">
        <v>66</v>
      </c>
      <c r="C18" s="15" t="s">
        <v>67</v>
      </c>
      <c r="D18" s="15" t="s">
        <v>19</v>
      </c>
      <c r="E18" s="16">
        <f t="shared" si="0"/>
        <v>0.60486111111111107</v>
      </c>
      <c r="F18" s="10" t="s">
        <v>222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s="2" customFormat="1" x14ac:dyDescent="0.25">
      <c r="A19">
        <v>108</v>
      </c>
      <c r="B19" s="17" t="s">
        <v>43</v>
      </c>
      <c r="C19" s="15" t="s">
        <v>44</v>
      </c>
      <c r="D19" s="15" t="s">
        <v>19</v>
      </c>
      <c r="E19" s="16">
        <f t="shared" si="0"/>
        <v>0.6069444444444444</v>
      </c>
      <c r="F19" s="10" t="s">
        <v>222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x14ac:dyDescent="0.25">
      <c r="A20">
        <v>109</v>
      </c>
      <c r="B20" s="17" t="s">
        <v>188</v>
      </c>
      <c r="C20" s="15" t="s">
        <v>189</v>
      </c>
      <c r="D20" s="15" t="s">
        <v>65</v>
      </c>
      <c r="E20" s="16">
        <f t="shared" si="0"/>
        <v>0.60902777777777772</v>
      </c>
      <c r="F20" s="10" t="s">
        <v>26</v>
      </c>
    </row>
    <row r="21" spans="1:29" x14ac:dyDescent="0.25">
      <c r="A21">
        <v>110</v>
      </c>
      <c r="B21" s="17" t="s">
        <v>190</v>
      </c>
      <c r="C21" s="15" t="s">
        <v>191</v>
      </c>
      <c r="D21" s="15" t="s">
        <v>65</v>
      </c>
      <c r="E21" s="16">
        <f t="shared" si="0"/>
        <v>0.61111111111111105</v>
      </c>
      <c r="F21" s="30" t="s">
        <v>26</v>
      </c>
    </row>
    <row r="22" spans="1:29" x14ac:dyDescent="0.25">
      <c r="A22">
        <v>111</v>
      </c>
      <c r="B22" s="17" t="s">
        <v>68</v>
      </c>
      <c r="C22" s="17" t="s">
        <v>223</v>
      </c>
      <c r="D22" s="15" t="s">
        <v>65</v>
      </c>
      <c r="E22" s="16">
        <f t="shared" si="0"/>
        <v>0.61319444444444438</v>
      </c>
      <c r="F22" s="30" t="s">
        <v>26</v>
      </c>
    </row>
    <row r="23" spans="1:29" x14ac:dyDescent="0.25">
      <c r="A23">
        <v>112</v>
      </c>
      <c r="B23" s="17" t="s">
        <v>77</v>
      </c>
      <c r="C23" s="17" t="s">
        <v>181</v>
      </c>
      <c r="D23" s="15" t="s">
        <v>25</v>
      </c>
      <c r="E23" s="16">
        <f>E22+1/480</f>
        <v>0.6152777777777777</v>
      </c>
      <c r="F23" s="30" t="s">
        <v>224</v>
      </c>
    </row>
    <row r="24" spans="1:29" x14ac:dyDescent="0.25">
      <c r="A24">
        <v>113</v>
      </c>
      <c r="B24" s="17" t="s">
        <v>225</v>
      </c>
      <c r="C24" s="17" t="s">
        <v>226</v>
      </c>
      <c r="D24" t="s">
        <v>25</v>
      </c>
      <c r="E24" s="16">
        <f t="shared" si="0"/>
        <v>0.61736111111111103</v>
      </c>
      <c r="F24" s="10" t="s">
        <v>224</v>
      </c>
    </row>
    <row r="25" spans="1:29" x14ac:dyDescent="0.25">
      <c r="A25">
        <v>114</v>
      </c>
      <c r="B25" s="17" t="s">
        <v>41</v>
      </c>
      <c r="C25" s="17" t="s">
        <v>227</v>
      </c>
      <c r="D25" t="s">
        <v>25</v>
      </c>
      <c r="E25" s="16">
        <f t="shared" si="0"/>
        <v>0.61944444444444435</v>
      </c>
      <c r="F25" s="10" t="s">
        <v>224</v>
      </c>
    </row>
    <row r="26" spans="1:29" x14ac:dyDescent="0.25">
      <c r="A26">
        <v>115</v>
      </c>
      <c r="B26" s="29" t="s">
        <v>29</v>
      </c>
      <c r="C26" s="17" t="s">
        <v>38</v>
      </c>
      <c r="D26" t="s">
        <v>25</v>
      </c>
      <c r="E26" s="16">
        <f t="shared" si="0"/>
        <v>0.62152777777777768</v>
      </c>
      <c r="F26" s="10" t="s">
        <v>224</v>
      </c>
    </row>
    <row r="27" spans="1:29" x14ac:dyDescent="0.25">
      <c r="A27">
        <v>116</v>
      </c>
      <c r="B27" s="17" t="s">
        <v>169</v>
      </c>
      <c r="C27" s="17" t="s">
        <v>170</v>
      </c>
      <c r="D27" s="15" t="s">
        <v>19</v>
      </c>
      <c r="E27" s="16">
        <f t="shared" si="0"/>
        <v>0.62361111111111101</v>
      </c>
      <c r="F27" s="10" t="s">
        <v>228</v>
      </c>
    </row>
    <row r="28" spans="1:29" x14ac:dyDescent="0.25">
      <c r="A28">
        <v>117</v>
      </c>
      <c r="B28" s="17" t="s">
        <v>172</v>
      </c>
      <c r="C28" s="17" t="s">
        <v>173</v>
      </c>
      <c r="D28" s="15" t="s">
        <v>19</v>
      </c>
      <c r="E28" s="16">
        <f t="shared" si="0"/>
        <v>0.62569444444444433</v>
      </c>
      <c r="F28" s="10" t="s">
        <v>228</v>
      </c>
    </row>
    <row r="29" spans="1:29" x14ac:dyDescent="0.25">
      <c r="A29">
        <v>118</v>
      </c>
      <c r="B29" s="17" t="s">
        <v>63</v>
      </c>
      <c r="C29" s="17" t="s">
        <v>229</v>
      </c>
      <c r="D29" s="15" t="s">
        <v>19</v>
      </c>
      <c r="E29" s="16">
        <f t="shared" si="0"/>
        <v>0.62777777777777766</v>
      </c>
      <c r="F29" s="10" t="s">
        <v>228</v>
      </c>
    </row>
    <row r="30" spans="1:29" x14ac:dyDescent="0.25">
      <c r="A30">
        <v>119</v>
      </c>
      <c r="B30" s="17" t="s">
        <v>164</v>
      </c>
      <c r="C30" s="17" t="s">
        <v>165</v>
      </c>
      <c r="D30" s="15" t="s">
        <v>19</v>
      </c>
      <c r="E30" s="16">
        <f t="shared" si="0"/>
        <v>0.62986111111111098</v>
      </c>
      <c r="F30" s="10" t="s">
        <v>228</v>
      </c>
    </row>
    <row r="31" spans="1:29" x14ac:dyDescent="0.25">
      <c r="A31">
        <v>120</v>
      </c>
      <c r="B31" s="17" t="s">
        <v>230</v>
      </c>
      <c r="C31" s="17" t="s">
        <v>231</v>
      </c>
      <c r="D31" s="15" t="s">
        <v>22</v>
      </c>
      <c r="E31" s="16">
        <f t="shared" si="0"/>
        <v>0.63194444444444431</v>
      </c>
      <c r="F31" s="10" t="s">
        <v>23</v>
      </c>
    </row>
    <row r="32" spans="1:29" x14ac:dyDescent="0.25">
      <c r="A32">
        <v>121</v>
      </c>
      <c r="B32" s="17" t="s">
        <v>232</v>
      </c>
      <c r="C32" s="17" t="s">
        <v>233</v>
      </c>
      <c r="D32" s="15" t="s">
        <v>22</v>
      </c>
      <c r="E32" s="16">
        <f t="shared" si="0"/>
        <v>0.63402777777777763</v>
      </c>
      <c r="F32" s="30" t="s">
        <v>23</v>
      </c>
    </row>
    <row r="33" spans="1:6" x14ac:dyDescent="0.25">
      <c r="A33">
        <v>122</v>
      </c>
      <c r="B33" s="17" t="s">
        <v>176</v>
      </c>
      <c r="C33" s="17" t="s">
        <v>177</v>
      </c>
      <c r="D33" t="s">
        <v>114</v>
      </c>
      <c r="E33" s="16">
        <f t="shared" si="0"/>
        <v>0.63611111111111096</v>
      </c>
      <c r="F33" s="30" t="s">
        <v>23</v>
      </c>
    </row>
    <row r="34" spans="1:6" x14ac:dyDescent="0.25">
      <c r="A34">
        <v>123</v>
      </c>
      <c r="B34" s="17" t="s">
        <v>179</v>
      </c>
      <c r="C34" s="17" t="s">
        <v>180</v>
      </c>
      <c r="D34" t="s">
        <v>114</v>
      </c>
      <c r="E34" s="16">
        <f t="shared" si="0"/>
        <v>0.63819444444444429</v>
      </c>
      <c r="F34" s="30" t="s">
        <v>23</v>
      </c>
    </row>
    <row r="35" spans="1:6" x14ac:dyDescent="0.25">
      <c r="A35">
        <v>124</v>
      </c>
      <c r="B35" s="17" t="s">
        <v>186</v>
      </c>
      <c r="C35" s="17" t="s">
        <v>204</v>
      </c>
      <c r="E35" s="16">
        <f t="shared" si="0"/>
        <v>0.64027777777777761</v>
      </c>
      <c r="F35" s="30" t="s">
        <v>33</v>
      </c>
    </row>
    <row r="36" spans="1:6" x14ac:dyDescent="0.25">
      <c r="A36">
        <v>125</v>
      </c>
      <c r="B36" s="17" t="s">
        <v>151</v>
      </c>
      <c r="C36" s="17" t="s">
        <v>182</v>
      </c>
      <c r="D36" t="s">
        <v>25</v>
      </c>
      <c r="E36" s="16">
        <f t="shared" si="0"/>
        <v>0.64236111111111094</v>
      </c>
      <c r="F36" s="30" t="s">
        <v>33</v>
      </c>
    </row>
    <row r="37" spans="1:6" x14ac:dyDescent="0.25">
      <c r="A37">
        <v>126</v>
      </c>
      <c r="B37" s="17" t="s">
        <v>192</v>
      </c>
      <c r="C37" s="17" t="s">
        <v>193</v>
      </c>
      <c r="D37" s="15" t="s">
        <v>53</v>
      </c>
      <c r="E37" s="16">
        <f t="shared" si="0"/>
        <v>0.64444444444444426</v>
      </c>
      <c r="F37" s="30" t="s">
        <v>33</v>
      </c>
    </row>
    <row r="38" spans="1:6" x14ac:dyDescent="0.25">
      <c r="A38">
        <v>127</v>
      </c>
      <c r="B38" s="17" t="s">
        <v>234</v>
      </c>
      <c r="C38" s="17" t="s">
        <v>235</v>
      </c>
      <c r="D38" s="15" t="s">
        <v>34</v>
      </c>
      <c r="E38" s="16">
        <f t="shared" si="0"/>
        <v>0.64652777777777759</v>
      </c>
      <c r="F38" s="30" t="s">
        <v>33</v>
      </c>
    </row>
    <row r="39" spans="1:6" x14ac:dyDescent="0.25">
      <c r="A39">
        <v>128</v>
      </c>
      <c r="B39" s="17" t="s">
        <v>79</v>
      </c>
      <c r="C39" s="17" t="s">
        <v>236</v>
      </c>
      <c r="D39" s="15" t="s">
        <v>148</v>
      </c>
      <c r="E39" s="16">
        <f t="shared" si="0"/>
        <v>0.64861111111111092</v>
      </c>
      <c r="F39" s="30" t="s">
        <v>71</v>
      </c>
    </row>
    <row r="40" spans="1:6" x14ac:dyDescent="0.25">
      <c r="A40">
        <v>129</v>
      </c>
      <c r="B40" s="17" t="s">
        <v>185</v>
      </c>
      <c r="C40" s="17" t="s">
        <v>205</v>
      </c>
      <c r="D40" s="15" t="s">
        <v>148</v>
      </c>
      <c r="E40" s="16">
        <f t="shared" si="0"/>
        <v>0.65069444444444424</v>
      </c>
      <c r="F40" s="30" t="s">
        <v>71</v>
      </c>
    </row>
    <row r="41" spans="1:6" x14ac:dyDescent="0.25">
      <c r="A41">
        <v>130</v>
      </c>
      <c r="B41" s="17" t="s">
        <v>194</v>
      </c>
      <c r="C41" s="17" t="s">
        <v>196</v>
      </c>
      <c r="D41" s="15" t="s">
        <v>197</v>
      </c>
      <c r="E41" s="16">
        <f t="shared" si="0"/>
        <v>0.65277777777777757</v>
      </c>
      <c r="F41" s="30" t="s">
        <v>71</v>
      </c>
    </row>
    <row r="42" spans="1:6" x14ac:dyDescent="0.25">
      <c r="A42">
        <v>131</v>
      </c>
      <c r="B42" s="17" t="s">
        <v>198</v>
      </c>
      <c r="C42" s="17" t="s">
        <v>237</v>
      </c>
      <c r="D42" s="15" t="s">
        <v>24</v>
      </c>
      <c r="E42" s="16">
        <f t="shared" si="0"/>
        <v>0.65486111111111089</v>
      </c>
      <c r="F42" s="30" t="s">
        <v>71</v>
      </c>
    </row>
    <row r="43" spans="1:6" x14ac:dyDescent="0.25">
      <c r="A43">
        <v>132</v>
      </c>
      <c r="B43" s="17" t="s">
        <v>238</v>
      </c>
      <c r="C43" s="17" t="s">
        <v>239</v>
      </c>
      <c r="E43" s="16">
        <f t="shared" si="0"/>
        <v>0.65694444444444422</v>
      </c>
      <c r="F43" s="30" t="s">
        <v>76</v>
      </c>
    </row>
    <row r="44" spans="1:6" x14ac:dyDescent="0.25">
      <c r="A44">
        <v>133</v>
      </c>
      <c r="B44" s="17" t="s">
        <v>200</v>
      </c>
      <c r="C44" s="17" t="s">
        <v>201</v>
      </c>
      <c r="E44" s="16">
        <f t="shared" si="0"/>
        <v>0.65902777777777755</v>
      </c>
      <c r="F44" s="30" t="s">
        <v>76</v>
      </c>
    </row>
    <row r="45" spans="1:6" x14ac:dyDescent="0.25">
      <c r="A45">
        <v>134</v>
      </c>
      <c r="B45" s="17" t="s">
        <v>202</v>
      </c>
      <c r="C45" s="17" t="s">
        <v>203</v>
      </c>
      <c r="E45" s="16">
        <f t="shared" si="0"/>
        <v>0.66111111111111087</v>
      </c>
      <c r="F45" s="30" t="s">
        <v>76</v>
      </c>
    </row>
    <row r="46" spans="1:6" x14ac:dyDescent="0.25">
      <c r="A46">
        <v>135</v>
      </c>
      <c r="B46" s="17" t="s">
        <v>186</v>
      </c>
      <c r="C46" s="17" t="s">
        <v>187</v>
      </c>
      <c r="E46" s="16">
        <f t="shared" si="0"/>
        <v>0.6631944444444442</v>
      </c>
      <c r="F46" s="30" t="s">
        <v>76</v>
      </c>
    </row>
    <row r="54" spans="1:1" x14ac:dyDescent="0.25">
      <c r="A54">
        <f>SUM(A46-'Class 2 - 50cm'!A48-'Class 1c - 40cm Unassisted'!A41-'Class 1b - 40cm Assisted'!A21-'Class 1a - 40cm Led'!A18)</f>
        <v>42</v>
      </c>
    </row>
  </sheetData>
  <pageMargins left="0.25" right="0.25" top="0.75" bottom="0.75" header="0.3" footer="0.3"/>
  <pageSetup paperSize="9" scale="3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opLeftCell="A16" workbookViewId="0">
      <selection activeCell="E35" sqref="E35"/>
    </sheetView>
  </sheetViews>
  <sheetFormatPr defaultRowHeight="15" x14ac:dyDescent="0.25"/>
  <cols>
    <col min="1" max="1" width="4" bestFit="1" customWidth="1"/>
    <col min="2" max="2" width="23.42578125" bestFit="1" customWidth="1"/>
    <col min="3" max="3" width="26.7109375" bestFit="1" customWidth="1"/>
    <col min="4" max="4" width="30.7109375" bestFit="1" customWidth="1"/>
    <col min="5" max="5" width="11.42578125" style="4" customWidth="1"/>
    <col min="6" max="6" width="22.85546875" bestFit="1" customWidth="1"/>
  </cols>
  <sheetData>
    <row r="1" spans="1:6" x14ac:dyDescent="0.25">
      <c r="B1" s="3"/>
      <c r="E1" s="6"/>
    </row>
    <row r="2" spans="1:6" ht="18.75" x14ac:dyDescent="0.25">
      <c r="B2" s="9" t="s">
        <v>13</v>
      </c>
      <c r="C2" s="24" t="s">
        <v>17</v>
      </c>
      <c r="D2" s="3"/>
      <c r="E2" s="6"/>
    </row>
    <row r="3" spans="1:6" x14ac:dyDescent="0.25">
      <c r="B3" s="8" t="s">
        <v>6</v>
      </c>
      <c r="C3" s="3"/>
      <c r="D3" s="3"/>
      <c r="E3" s="6">
        <v>11.665277777777778</v>
      </c>
    </row>
    <row r="4" spans="1:6" x14ac:dyDescent="0.25">
      <c r="A4" s="23" t="s">
        <v>7</v>
      </c>
      <c r="B4" s="5" t="s">
        <v>0</v>
      </c>
      <c r="C4" s="5" t="s">
        <v>1</v>
      </c>
      <c r="D4" s="5" t="s">
        <v>4</v>
      </c>
      <c r="E4" s="7" t="s">
        <v>2</v>
      </c>
      <c r="F4" s="5" t="s">
        <v>5</v>
      </c>
    </row>
    <row r="5" spans="1:6" x14ac:dyDescent="0.25">
      <c r="A5">
        <v>136</v>
      </c>
      <c r="B5" s="12" t="s">
        <v>217</v>
      </c>
      <c r="C5" s="12" t="s">
        <v>218</v>
      </c>
      <c r="D5" s="12" t="s">
        <v>25</v>
      </c>
      <c r="E5" s="13">
        <v>0.67222222222222217</v>
      </c>
      <c r="F5" s="25" t="s">
        <v>240</v>
      </c>
    </row>
    <row r="6" spans="1:6" x14ac:dyDescent="0.25">
      <c r="A6">
        <v>137</v>
      </c>
      <c r="B6" t="s">
        <v>225</v>
      </c>
      <c r="C6" s="12" t="s">
        <v>226</v>
      </c>
      <c r="D6" s="12" t="s">
        <v>25</v>
      </c>
      <c r="E6" s="13">
        <f>E5+1/500</f>
        <v>0.67422222222222217</v>
      </c>
      <c r="F6" s="25" t="s">
        <v>240</v>
      </c>
    </row>
    <row r="7" spans="1:6" x14ac:dyDescent="0.25">
      <c r="A7">
        <v>138</v>
      </c>
      <c r="B7" s="12" t="s">
        <v>74</v>
      </c>
      <c r="C7" s="12" t="s">
        <v>241</v>
      </c>
      <c r="D7" s="12" t="s">
        <v>25</v>
      </c>
      <c r="E7" s="13">
        <f t="shared" ref="E7:E34" si="0">E6+1/720</f>
        <v>0.67561111111111105</v>
      </c>
      <c r="F7" s="25" t="s">
        <v>240</v>
      </c>
    </row>
    <row r="8" spans="1:6" x14ac:dyDescent="0.25">
      <c r="A8">
        <v>139</v>
      </c>
      <c r="B8" t="s">
        <v>62</v>
      </c>
      <c r="C8" s="12" t="s">
        <v>69</v>
      </c>
      <c r="D8" s="12" t="s">
        <v>25</v>
      </c>
      <c r="E8" s="13">
        <f t="shared" si="0"/>
        <v>0.67699999999999994</v>
      </c>
      <c r="F8" s="25" t="s">
        <v>240</v>
      </c>
    </row>
    <row r="9" spans="1:6" x14ac:dyDescent="0.25">
      <c r="A9">
        <v>140</v>
      </c>
      <c r="B9" s="29" t="s">
        <v>30</v>
      </c>
      <c r="C9" s="12" t="s">
        <v>73</v>
      </c>
      <c r="D9" s="12" t="s">
        <v>28</v>
      </c>
      <c r="E9" s="13">
        <v>0.67847222222222225</v>
      </c>
      <c r="F9" s="25" t="s">
        <v>26</v>
      </c>
    </row>
    <row r="10" spans="1:6" x14ac:dyDescent="0.25">
      <c r="A10">
        <v>141</v>
      </c>
      <c r="B10" s="29" t="s">
        <v>242</v>
      </c>
      <c r="C10" s="12" t="s">
        <v>243</v>
      </c>
      <c r="D10" s="12" t="s">
        <v>28</v>
      </c>
      <c r="E10" s="13">
        <f t="shared" si="0"/>
        <v>0.67986111111111114</v>
      </c>
      <c r="F10" s="25" t="s">
        <v>26</v>
      </c>
    </row>
    <row r="11" spans="1:6" x14ac:dyDescent="0.25">
      <c r="A11">
        <v>142</v>
      </c>
      <c r="B11" s="12" t="s">
        <v>244</v>
      </c>
      <c r="C11" s="12" t="s">
        <v>245</v>
      </c>
      <c r="D11" s="12" t="s">
        <v>28</v>
      </c>
      <c r="E11" s="13">
        <f t="shared" si="0"/>
        <v>0.68125000000000002</v>
      </c>
      <c r="F11" s="25" t="s">
        <v>26</v>
      </c>
    </row>
    <row r="12" spans="1:6" x14ac:dyDescent="0.25">
      <c r="A12">
        <v>143</v>
      </c>
      <c r="B12" s="12" t="s">
        <v>246</v>
      </c>
      <c r="C12" s="12" t="s">
        <v>247</v>
      </c>
      <c r="D12" s="12" t="s">
        <v>28</v>
      </c>
      <c r="E12" s="13">
        <f t="shared" si="0"/>
        <v>0.68263888888888891</v>
      </c>
      <c r="F12" s="25" t="s">
        <v>26</v>
      </c>
    </row>
    <row r="13" spans="1:6" x14ac:dyDescent="0.25">
      <c r="A13">
        <v>144</v>
      </c>
      <c r="B13" s="12" t="s">
        <v>215</v>
      </c>
      <c r="C13" s="12" t="s">
        <v>216</v>
      </c>
      <c r="D13" s="12" t="s">
        <v>19</v>
      </c>
      <c r="E13" s="13">
        <v>0.68472222222222223</v>
      </c>
      <c r="F13" s="25" t="s">
        <v>19</v>
      </c>
    </row>
    <row r="14" spans="1:6" x14ac:dyDescent="0.25">
      <c r="A14">
        <v>145</v>
      </c>
      <c r="B14" s="12" t="s">
        <v>45</v>
      </c>
      <c r="C14" s="12" t="s">
        <v>221</v>
      </c>
      <c r="D14" s="12" t="s">
        <v>19</v>
      </c>
      <c r="E14" s="13">
        <f>E13+1/720</f>
        <v>0.68611111111111112</v>
      </c>
      <c r="F14" s="25" t="s">
        <v>19</v>
      </c>
    </row>
    <row r="15" spans="1:6" x14ac:dyDescent="0.25">
      <c r="A15">
        <v>146</v>
      </c>
      <c r="B15" s="12" t="s">
        <v>63</v>
      </c>
      <c r="C15" s="12" t="s">
        <v>229</v>
      </c>
      <c r="D15" s="12" t="s">
        <v>19</v>
      </c>
      <c r="E15" s="13">
        <f t="shared" si="0"/>
        <v>0.6875</v>
      </c>
      <c r="F15" s="25" t="s">
        <v>19</v>
      </c>
    </row>
    <row r="16" spans="1:6" x14ac:dyDescent="0.25">
      <c r="A16">
        <v>147</v>
      </c>
      <c r="B16" s="12" t="s">
        <v>41</v>
      </c>
      <c r="C16" s="12" t="s">
        <v>227</v>
      </c>
      <c r="D16" s="12" t="s">
        <v>25</v>
      </c>
      <c r="E16" s="13">
        <v>0.68958333333333333</v>
      </c>
      <c r="F16" s="25" t="s">
        <v>248</v>
      </c>
    </row>
    <row r="17" spans="1:6" x14ac:dyDescent="0.25">
      <c r="A17">
        <v>148</v>
      </c>
      <c r="B17" s="12" t="s">
        <v>47</v>
      </c>
      <c r="C17" s="12" t="s">
        <v>50</v>
      </c>
      <c r="D17" s="12" t="s">
        <v>25</v>
      </c>
      <c r="E17" s="13">
        <f t="shared" si="0"/>
        <v>0.69097222222222221</v>
      </c>
      <c r="F17" s="25" t="s">
        <v>248</v>
      </c>
    </row>
    <row r="18" spans="1:6" x14ac:dyDescent="0.25">
      <c r="A18">
        <v>149</v>
      </c>
      <c r="B18" s="12" t="s">
        <v>46</v>
      </c>
      <c r="C18" s="12" t="s">
        <v>249</v>
      </c>
      <c r="D18" s="12" t="s">
        <v>25</v>
      </c>
      <c r="E18" s="13">
        <f t="shared" si="0"/>
        <v>0.69236111111111109</v>
      </c>
      <c r="F18" s="25" t="s">
        <v>248</v>
      </c>
    </row>
    <row r="19" spans="1:6" x14ac:dyDescent="0.25">
      <c r="A19">
        <v>150</v>
      </c>
      <c r="B19" s="12" t="s">
        <v>29</v>
      </c>
      <c r="C19" s="12" t="s">
        <v>220</v>
      </c>
      <c r="D19" s="12" t="s">
        <v>25</v>
      </c>
      <c r="E19" s="13">
        <f t="shared" si="0"/>
        <v>0.69374999999999998</v>
      </c>
      <c r="F19" s="25" t="s">
        <v>248</v>
      </c>
    </row>
    <row r="20" spans="1:6" x14ac:dyDescent="0.25">
      <c r="A20">
        <v>151</v>
      </c>
      <c r="B20" s="12" t="s">
        <v>137</v>
      </c>
      <c r="C20" s="12" t="s">
        <v>207</v>
      </c>
      <c r="D20" s="12" t="s">
        <v>139</v>
      </c>
      <c r="E20" s="13">
        <v>0.19583333333333333</v>
      </c>
      <c r="F20" s="10" t="s">
        <v>139</v>
      </c>
    </row>
    <row r="21" spans="1:6" x14ac:dyDescent="0.25">
      <c r="A21">
        <v>152</v>
      </c>
      <c r="B21" s="12" t="s">
        <v>208</v>
      </c>
      <c r="C21" s="12" t="s">
        <v>209</v>
      </c>
      <c r="D21" s="12" t="s">
        <v>139</v>
      </c>
      <c r="E21" s="13">
        <f t="shared" si="0"/>
        <v>0.19722222222222222</v>
      </c>
      <c r="F21" s="10" t="s">
        <v>139</v>
      </c>
    </row>
    <row r="22" spans="1:6" x14ac:dyDescent="0.25">
      <c r="A22">
        <v>153</v>
      </c>
      <c r="B22" s="14" t="s">
        <v>210</v>
      </c>
      <c r="C22" s="12" t="s">
        <v>211</v>
      </c>
      <c r="D22" s="12" t="s">
        <v>139</v>
      </c>
      <c r="E22" s="13">
        <f t="shared" si="0"/>
        <v>0.1986111111111111</v>
      </c>
      <c r="F22" s="10" t="s">
        <v>139</v>
      </c>
    </row>
    <row r="23" spans="1:6" x14ac:dyDescent="0.25">
      <c r="A23">
        <v>154</v>
      </c>
      <c r="B23" s="12" t="s">
        <v>212</v>
      </c>
      <c r="C23" s="12" t="s">
        <v>213</v>
      </c>
      <c r="D23" s="12" t="s">
        <v>139</v>
      </c>
      <c r="E23" s="13">
        <f t="shared" si="0"/>
        <v>0.19999999999999998</v>
      </c>
      <c r="F23" s="10" t="s">
        <v>139</v>
      </c>
    </row>
    <row r="24" spans="1:6" x14ac:dyDescent="0.25">
      <c r="A24">
        <v>155</v>
      </c>
      <c r="B24" s="12" t="s">
        <v>79</v>
      </c>
      <c r="C24" s="12" t="s">
        <v>236</v>
      </c>
      <c r="D24" s="18" t="s">
        <v>148</v>
      </c>
      <c r="E24" s="13">
        <v>0.20208333333333331</v>
      </c>
      <c r="F24" s="10" t="s">
        <v>18</v>
      </c>
    </row>
    <row r="25" spans="1:6" x14ac:dyDescent="0.25">
      <c r="A25">
        <v>156</v>
      </c>
      <c r="B25" s="12" t="s">
        <v>234</v>
      </c>
      <c r="C25" s="12" t="s">
        <v>235</v>
      </c>
      <c r="D25" s="12" t="s">
        <v>34</v>
      </c>
      <c r="E25" s="13">
        <f t="shared" si="0"/>
        <v>0.20347222222222219</v>
      </c>
      <c r="F25" s="10" t="s">
        <v>18</v>
      </c>
    </row>
    <row r="26" spans="1:6" x14ac:dyDescent="0.25">
      <c r="A26">
        <v>157</v>
      </c>
      <c r="B26" s="12" t="s">
        <v>194</v>
      </c>
      <c r="C26" s="12" t="s">
        <v>196</v>
      </c>
      <c r="D26" s="12" t="s">
        <v>197</v>
      </c>
      <c r="E26" s="13">
        <f t="shared" si="0"/>
        <v>0.20486111111111108</v>
      </c>
      <c r="F26" s="10" t="s">
        <v>18</v>
      </c>
    </row>
    <row r="27" spans="1:6" x14ac:dyDescent="0.25">
      <c r="A27">
        <v>158</v>
      </c>
      <c r="B27" s="12" t="s">
        <v>198</v>
      </c>
      <c r="C27" s="12" t="s">
        <v>237</v>
      </c>
      <c r="D27" s="12" t="s">
        <v>24</v>
      </c>
      <c r="E27" s="13">
        <f t="shared" si="0"/>
        <v>0.20624999999999996</v>
      </c>
      <c r="F27" s="10" t="s">
        <v>18</v>
      </c>
    </row>
    <row r="28" spans="1:6" x14ac:dyDescent="0.25">
      <c r="A28">
        <v>159</v>
      </c>
      <c r="B28" s="12" t="s">
        <v>230</v>
      </c>
      <c r="C28" s="12" t="s">
        <v>231</v>
      </c>
      <c r="D28" s="12" t="s">
        <v>98</v>
      </c>
      <c r="E28" s="13">
        <v>0.70833333333333337</v>
      </c>
      <c r="F28" s="10" t="s">
        <v>20</v>
      </c>
    </row>
    <row r="29" spans="1:6" x14ac:dyDescent="0.25">
      <c r="A29">
        <v>160</v>
      </c>
      <c r="B29" s="12" t="s">
        <v>232</v>
      </c>
      <c r="C29" s="12" t="s">
        <v>233</v>
      </c>
      <c r="D29" s="12" t="s">
        <v>98</v>
      </c>
      <c r="E29" s="13">
        <f t="shared" si="0"/>
        <v>0.70972222222222225</v>
      </c>
      <c r="F29" s="10" t="s">
        <v>20</v>
      </c>
    </row>
    <row r="30" spans="1:6" x14ac:dyDescent="0.25">
      <c r="A30">
        <v>161</v>
      </c>
      <c r="B30" s="12" t="s">
        <v>238</v>
      </c>
      <c r="C30" s="12" t="s">
        <v>239</v>
      </c>
      <c r="D30" s="12"/>
      <c r="E30" s="13">
        <f t="shared" si="0"/>
        <v>0.71111111111111114</v>
      </c>
      <c r="F30" s="10" t="s">
        <v>20</v>
      </c>
    </row>
    <row r="31" spans="1:6" x14ac:dyDescent="0.25">
      <c r="A31">
        <v>162</v>
      </c>
      <c r="B31" s="18" t="s">
        <v>250</v>
      </c>
      <c r="C31" s="18" t="s">
        <v>251</v>
      </c>
      <c r="D31" s="29"/>
      <c r="E31" s="13">
        <f t="shared" si="0"/>
        <v>0.71250000000000002</v>
      </c>
      <c r="F31" s="10" t="s">
        <v>20</v>
      </c>
    </row>
    <row r="32" spans="1:6" x14ac:dyDescent="0.25">
      <c r="A32">
        <v>163</v>
      </c>
      <c r="B32" s="12" t="s">
        <v>210</v>
      </c>
      <c r="C32" s="12" t="s">
        <v>252</v>
      </c>
      <c r="D32" t="s">
        <v>139</v>
      </c>
      <c r="E32" s="13">
        <v>0.71458333333333324</v>
      </c>
      <c r="F32" s="10" t="s">
        <v>21</v>
      </c>
    </row>
    <row r="33" spans="1:6" x14ac:dyDescent="0.25">
      <c r="A33">
        <v>164</v>
      </c>
      <c r="B33" s="12" t="s">
        <v>253</v>
      </c>
      <c r="C33" s="12" t="s">
        <v>254</v>
      </c>
      <c r="E33" s="13">
        <f t="shared" si="0"/>
        <v>0.71597222222222212</v>
      </c>
      <c r="F33" s="10" t="s">
        <v>21</v>
      </c>
    </row>
    <row r="34" spans="1:6" x14ac:dyDescent="0.25">
      <c r="A34">
        <v>165</v>
      </c>
      <c r="B34" s="12" t="s">
        <v>255</v>
      </c>
      <c r="C34" s="12" t="s">
        <v>256</v>
      </c>
      <c r="D34" t="s">
        <v>28</v>
      </c>
      <c r="E34" s="13">
        <f t="shared" si="0"/>
        <v>0.71736111111111101</v>
      </c>
      <c r="F34" s="10" t="s">
        <v>21</v>
      </c>
    </row>
    <row r="43" spans="1:6" x14ac:dyDescent="0.25">
      <c r="A43">
        <f>SUM(A34-'Class 3 - 60cm'!A54-'Class 2 - 50cm'!A48-'Class 1c - 40cm Unassisted'!A41-'Class 1b - 40cm Assisted'!A21-'Class 1a - 40cm Led'!A18)</f>
        <v>30</v>
      </c>
    </row>
  </sheetData>
  <pageMargins left="0.25" right="0.25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workbookViewId="0">
      <selection activeCell="F23" sqref="F23"/>
    </sheetView>
  </sheetViews>
  <sheetFormatPr defaultRowHeight="15" x14ac:dyDescent="0.25"/>
  <cols>
    <col min="1" max="1" width="4" bestFit="1" customWidth="1"/>
    <col min="2" max="2" width="23.42578125" bestFit="1" customWidth="1"/>
    <col min="3" max="3" width="28.42578125" bestFit="1" customWidth="1"/>
    <col min="4" max="4" width="30.7109375" bestFit="1" customWidth="1"/>
    <col min="5" max="5" width="10.85546875" style="4" customWidth="1"/>
    <col min="6" max="6" width="22.85546875" bestFit="1" customWidth="1"/>
  </cols>
  <sheetData>
    <row r="1" spans="1:6" x14ac:dyDescent="0.25">
      <c r="B1" s="3"/>
      <c r="C1" s="3"/>
      <c r="D1" s="3"/>
      <c r="E1" s="6"/>
    </row>
    <row r="2" spans="1:6" ht="18.75" x14ac:dyDescent="0.25">
      <c r="B2" s="9" t="s">
        <v>14</v>
      </c>
      <c r="C2" s="24" t="s">
        <v>17</v>
      </c>
      <c r="D2" s="3"/>
      <c r="E2" s="6"/>
    </row>
    <row r="3" spans="1:6" x14ac:dyDescent="0.25">
      <c r="B3" s="8" t="s">
        <v>6</v>
      </c>
      <c r="C3" s="3"/>
      <c r="D3" s="3"/>
      <c r="E3" s="6">
        <v>2.7194444444444446</v>
      </c>
    </row>
    <row r="4" spans="1:6" x14ac:dyDescent="0.25">
      <c r="A4" s="23" t="s">
        <v>7</v>
      </c>
      <c r="B4" s="5" t="s">
        <v>0</v>
      </c>
      <c r="C4" s="5" t="s">
        <v>1</v>
      </c>
      <c r="D4" s="5" t="s">
        <v>4</v>
      </c>
      <c r="E4" s="7" t="s">
        <v>2</v>
      </c>
      <c r="F4" s="5" t="s">
        <v>5</v>
      </c>
    </row>
    <row r="5" spans="1:6" x14ac:dyDescent="0.25">
      <c r="A5">
        <v>166</v>
      </c>
      <c r="B5" s="12" t="s">
        <v>257</v>
      </c>
      <c r="C5" s="12" t="s">
        <v>258</v>
      </c>
      <c r="D5" s="12"/>
      <c r="E5" s="13">
        <v>12.72638888888889</v>
      </c>
      <c r="F5" s="19" t="s">
        <v>259</v>
      </c>
    </row>
    <row r="6" spans="1:6" x14ac:dyDescent="0.25">
      <c r="A6">
        <v>167</v>
      </c>
      <c r="B6" s="12" t="s">
        <v>260</v>
      </c>
      <c r="C6" s="12" t="s">
        <v>261</v>
      </c>
      <c r="D6" s="12"/>
      <c r="E6" s="13">
        <f t="shared" ref="E6:E22" si="0">E5+1/720</f>
        <v>12.727777777777778</v>
      </c>
      <c r="F6" s="19" t="s">
        <v>259</v>
      </c>
    </row>
    <row r="7" spans="1:6" x14ac:dyDescent="0.25">
      <c r="A7">
        <v>168</v>
      </c>
      <c r="B7" s="12" t="s">
        <v>255</v>
      </c>
      <c r="C7" s="12" t="s">
        <v>256</v>
      </c>
      <c r="D7" s="12" t="s">
        <v>28</v>
      </c>
      <c r="E7" s="13">
        <v>0.72986111111111107</v>
      </c>
      <c r="F7" s="19" t="s">
        <v>262</v>
      </c>
    </row>
    <row r="8" spans="1:6" x14ac:dyDescent="0.25">
      <c r="A8">
        <v>169</v>
      </c>
      <c r="B8" s="12" t="s">
        <v>244</v>
      </c>
      <c r="C8" s="12" t="s">
        <v>245</v>
      </c>
      <c r="D8" s="12" t="s">
        <v>28</v>
      </c>
      <c r="E8" s="13">
        <f t="shared" si="0"/>
        <v>0.73124999999999996</v>
      </c>
      <c r="F8" s="19" t="s">
        <v>262</v>
      </c>
    </row>
    <row r="9" spans="1:6" x14ac:dyDescent="0.25">
      <c r="A9">
        <v>170</v>
      </c>
      <c r="B9" s="12" t="s">
        <v>32</v>
      </c>
      <c r="C9" s="12" t="s">
        <v>72</v>
      </c>
      <c r="D9" s="12" t="s">
        <v>28</v>
      </c>
      <c r="E9" s="13">
        <f t="shared" si="0"/>
        <v>0.73263888888888884</v>
      </c>
      <c r="F9" s="19" t="s">
        <v>262</v>
      </c>
    </row>
    <row r="10" spans="1:6" x14ac:dyDescent="0.25">
      <c r="A10">
        <v>171</v>
      </c>
      <c r="B10" s="12" t="s">
        <v>49</v>
      </c>
      <c r="C10" s="12" t="s">
        <v>52</v>
      </c>
      <c r="D10" s="12" t="s">
        <v>25</v>
      </c>
      <c r="E10" s="13">
        <v>0.73472222222222217</v>
      </c>
      <c r="F10" s="19" t="s">
        <v>54</v>
      </c>
    </row>
    <row r="11" spans="1:6" x14ac:dyDescent="0.25">
      <c r="A11">
        <v>172</v>
      </c>
      <c r="B11" s="12" t="s">
        <v>51</v>
      </c>
      <c r="C11" s="12" t="s">
        <v>263</v>
      </c>
      <c r="D11" s="12" t="s">
        <v>25</v>
      </c>
      <c r="E11" s="13">
        <f t="shared" si="0"/>
        <v>0.73611111111111105</v>
      </c>
      <c r="F11" s="19" t="s">
        <v>54</v>
      </c>
    </row>
    <row r="12" spans="1:6" x14ac:dyDescent="0.25">
      <c r="A12">
        <v>173</v>
      </c>
      <c r="B12" s="12" t="s">
        <v>46</v>
      </c>
      <c r="C12" s="12" t="s">
        <v>249</v>
      </c>
      <c r="D12" s="12" t="s">
        <v>25</v>
      </c>
      <c r="E12" s="13">
        <f t="shared" si="0"/>
        <v>0.73749999999999993</v>
      </c>
      <c r="F12" s="19" t="s">
        <v>54</v>
      </c>
    </row>
    <row r="13" spans="1:6" x14ac:dyDescent="0.25">
      <c r="A13">
        <v>174</v>
      </c>
      <c r="B13" s="12" t="s">
        <v>74</v>
      </c>
      <c r="C13" s="12" t="s">
        <v>241</v>
      </c>
      <c r="D13" s="12" t="s">
        <v>25</v>
      </c>
      <c r="E13" s="13">
        <f t="shared" si="0"/>
        <v>0.73888888888888882</v>
      </c>
      <c r="F13" s="19" t="s">
        <v>54</v>
      </c>
    </row>
    <row r="14" spans="1:6" x14ac:dyDescent="0.25">
      <c r="A14">
        <v>175</v>
      </c>
      <c r="B14" s="12" t="s">
        <v>242</v>
      </c>
      <c r="C14" s="12" t="s">
        <v>243</v>
      </c>
      <c r="D14" s="12" t="s">
        <v>28</v>
      </c>
      <c r="E14" s="13">
        <v>0.24097222222222223</v>
      </c>
      <c r="F14" s="19" t="s">
        <v>264</v>
      </c>
    </row>
    <row r="15" spans="1:6" x14ac:dyDescent="0.25">
      <c r="A15">
        <v>176</v>
      </c>
      <c r="B15" s="12" t="s">
        <v>265</v>
      </c>
      <c r="C15" s="12" t="s">
        <v>266</v>
      </c>
      <c r="D15" s="12" t="s">
        <v>28</v>
      </c>
      <c r="E15" s="13">
        <f t="shared" si="0"/>
        <v>0.24236111111111111</v>
      </c>
      <c r="F15" s="19" t="s">
        <v>264</v>
      </c>
    </row>
    <row r="16" spans="1:6" x14ac:dyDescent="0.25">
      <c r="A16">
        <v>177</v>
      </c>
      <c r="B16" s="12" t="s">
        <v>246</v>
      </c>
      <c r="C16" s="12" t="s">
        <v>247</v>
      </c>
      <c r="D16" s="12" t="s">
        <v>28</v>
      </c>
      <c r="E16" s="13">
        <f t="shared" si="0"/>
        <v>0.24374999999999999</v>
      </c>
      <c r="F16" s="19" t="s">
        <v>264</v>
      </c>
    </row>
    <row r="17" spans="1:6" x14ac:dyDescent="0.25">
      <c r="A17">
        <v>178</v>
      </c>
      <c r="B17" s="12" t="s">
        <v>267</v>
      </c>
      <c r="C17" s="12" t="s">
        <v>268</v>
      </c>
      <c r="D17" s="12" t="s">
        <v>114</v>
      </c>
      <c r="E17" s="13">
        <v>0.74583333333333324</v>
      </c>
      <c r="F17" s="19" t="s">
        <v>23</v>
      </c>
    </row>
    <row r="18" spans="1:6" x14ac:dyDescent="0.25">
      <c r="A18">
        <v>179</v>
      </c>
      <c r="B18" s="12" t="s">
        <v>253</v>
      </c>
      <c r="C18" s="12" t="s">
        <v>254</v>
      </c>
      <c r="D18" s="12"/>
      <c r="E18" s="13">
        <f t="shared" si="0"/>
        <v>0.74722222222222212</v>
      </c>
      <c r="F18" s="19" t="s">
        <v>23</v>
      </c>
    </row>
    <row r="19" spans="1:6" x14ac:dyDescent="0.25">
      <c r="A19">
        <v>180</v>
      </c>
      <c r="B19" s="29" t="s">
        <v>48</v>
      </c>
      <c r="C19" s="12" t="s">
        <v>80</v>
      </c>
      <c r="D19" t="s">
        <v>19</v>
      </c>
      <c r="E19" s="13">
        <f t="shared" si="0"/>
        <v>0.74861111111111101</v>
      </c>
      <c r="F19" s="19" t="s">
        <v>23</v>
      </c>
    </row>
    <row r="20" spans="1:6" x14ac:dyDescent="0.25">
      <c r="A20">
        <v>181</v>
      </c>
      <c r="B20" s="12" t="s">
        <v>250</v>
      </c>
      <c r="C20" s="12" t="s">
        <v>251</v>
      </c>
      <c r="E20" s="13">
        <v>0.75</v>
      </c>
      <c r="F20" s="19" t="s">
        <v>23</v>
      </c>
    </row>
    <row r="21" spans="1:6" x14ac:dyDescent="0.25">
      <c r="A21">
        <v>182</v>
      </c>
      <c r="B21" s="12" t="s">
        <v>257</v>
      </c>
      <c r="C21" s="12" t="s">
        <v>269</v>
      </c>
      <c r="E21" s="13">
        <v>0.75208333333333333</v>
      </c>
      <c r="F21" s="19" t="s">
        <v>274</v>
      </c>
    </row>
    <row r="22" spans="1:6" x14ac:dyDescent="0.25">
      <c r="A22">
        <v>183</v>
      </c>
      <c r="B22" s="12" t="s">
        <v>260</v>
      </c>
      <c r="C22" s="12" t="s">
        <v>270</v>
      </c>
      <c r="E22" s="13">
        <v>0.75347222222222221</v>
      </c>
      <c r="F22" s="19" t="s">
        <v>274</v>
      </c>
    </row>
    <row r="24" spans="1:6" x14ac:dyDescent="0.25">
      <c r="A24">
        <f>SUM(A22-'Class 4 - 70cm'!A43-'Class 3 - 60cm'!A54-'Class 2 - 50cm'!A48-'Class 1c - 40cm Unassisted'!A41-'Class 1b - 40cm Assisted'!A21-'Class 1a - 40cm Led'!A18)</f>
        <v>18</v>
      </c>
    </row>
    <row r="25" spans="1:6" x14ac:dyDescent="0.25">
      <c r="D25" s="12"/>
    </row>
    <row r="26" spans="1:6" x14ac:dyDescent="0.25">
      <c r="D26" s="12"/>
    </row>
    <row r="27" spans="1:6" x14ac:dyDescent="0.25">
      <c r="F27" s="26"/>
    </row>
    <row r="32" spans="1:6" x14ac:dyDescent="0.25">
      <c r="F32" s="28"/>
    </row>
  </sheetData>
  <pageMargins left="0.25" right="0.25" top="0.75" bottom="0.75" header="0.3" footer="0.3"/>
  <pageSetup paperSize="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opLeftCell="A3" workbookViewId="0">
      <selection activeCell="E18" sqref="E18"/>
    </sheetView>
  </sheetViews>
  <sheetFormatPr defaultRowHeight="15" x14ac:dyDescent="0.25"/>
  <cols>
    <col min="1" max="1" width="4" bestFit="1" customWidth="1"/>
    <col min="2" max="2" width="21.7109375" bestFit="1" customWidth="1"/>
    <col min="3" max="3" width="28.42578125" bestFit="1" customWidth="1"/>
    <col min="4" max="4" width="28.85546875" bestFit="1" customWidth="1"/>
    <col min="5" max="5" width="8.85546875" style="4" customWidth="1"/>
    <col min="6" max="6" width="19.140625" bestFit="1" customWidth="1"/>
  </cols>
  <sheetData>
    <row r="1" spans="1:6" x14ac:dyDescent="0.25">
      <c r="B1" s="3"/>
    </row>
    <row r="2" spans="1:6" ht="18.75" x14ac:dyDescent="0.25">
      <c r="B2" s="9" t="s">
        <v>15</v>
      </c>
      <c r="C2" s="24" t="s">
        <v>17</v>
      </c>
    </row>
    <row r="3" spans="1:6" x14ac:dyDescent="0.25">
      <c r="B3" s="8" t="s">
        <v>6</v>
      </c>
      <c r="E3" s="4">
        <v>12.755555555555556</v>
      </c>
    </row>
    <row r="4" spans="1:6" x14ac:dyDescent="0.25">
      <c r="A4" s="23" t="s">
        <v>7</v>
      </c>
      <c r="B4" s="5" t="s">
        <v>0</v>
      </c>
      <c r="C4" s="5" t="s">
        <v>1</v>
      </c>
      <c r="D4" s="5" t="s">
        <v>4</v>
      </c>
      <c r="E4" s="7" t="s">
        <v>2</v>
      </c>
      <c r="F4" s="5" t="s">
        <v>5</v>
      </c>
    </row>
    <row r="5" spans="1:6" x14ac:dyDescent="0.25">
      <c r="A5">
        <v>184</v>
      </c>
      <c r="B5" s="12" t="s">
        <v>271</v>
      </c>
      <c r="C5" s="21" t="s">
        <v>272</v>
      </c>
      <c r="D5" s="12" t="s">
        <v>114</v>
      </c>
      <c r="E5" s="13">
        <v>0.76250000000000007</v>
      </c>
      <c r="F5" s="19" t="s">
        <v>33</v>
      </c>
    </row>
    <row r="6" spans="1:6" x14ac:dyDescent="0.25">
      <c r="A6">
        <v>185</v>
      </c>
      <c r="B6" s="12" t="s">
        <v>267</v>
      </c>
      <c r="C6" s="12" t="s">
        <v>268</v>
      </c>
      <c r="D6" s="12" t="s">
        <v>114</v>
      </c>
      <c r="E6" s="13">
        <f>E5+1/720</f>
        <v>0.76388888888888895</v>
      </c>
      <c r="F6" s="19" t="s">
        <v>33</v>
      </c>
    </row>
    <row r="7" spans="1:6" x14ac:dyDescent="0.25">
      <c r="A7">
        <v>186</v>
      </c>
      <c r="B7" s="12" t="s">
        <v>27</v>
      </c>
      <c r="C7" s="21" t="s">
        <v>273</v>
      </c>
      <c r="D7" s="12" t="s">
        <v>19</v>
      </c>
      <c r="E7" s="13">
        <f t="shared" ref="E7:E17" si="0">E6+1/720</f>
        <v>0.76527777777777783</v>
      </c>
      <c r="F7" s="19" t="s">
        <v>33</v>
      </c>
    </row>
    <row r="8" spans="1:6" x14ac:dyDescent="0.25">
      <c r="A8">
        <v>187</v>
      </c>
      <c r="B8" s="12" t="s">
        <v>48</v>
      </c>
      <c r="C8" s="12" t="s">
        <v>80</v>
      </c>
      <c r="D8" s="12" t="s">
        <v>19</v>
      </c>
      <c r="E8" s="13">
        <f t="shared" si="0"/>
        <v>0.76666666666666672</v>
      </c>
      <c r="F8" s="19" t="s">
        <v>33</v>
      </c>
    </row>
    <row r="9" spans="1:6" x14ac:dyDescent="0.25">
      <c r="A9">
        <v>188</v>
      </c>
      <c r="B9" s="12" t="s">
        <v>257</v>
      </c>
      <c r="C9" s="12" t="s">
        <v>258</v>
      </c>
      <c r="D9" s="12"/>
      <c r="E9" s="13">
        <v>0.76874999999999993</v>
      </c>
      <c r="F9" s="19" t="s">
        <v>259</v>
      </c>
    </row>
    <row r="10" spans="1:6" x14ac:dyDescent="0.25">
      <c r="A10">
        <v>189</v>
      </c>
      <c r="B10" s="12" t="s">
        <v>260</v>
      </c>
      <c r="C10" s="12" t="s">
        <v>261</v>
      </c>
      <c r="D10" s="12"/>
      <c r="E10" s="13">
        <f t="shared" si="0"/>
        <v>0.77013888888888882</v>
      </c>
      <c r="F10" s="19" t="s">
        <v>259</v>
      </c>
    </row>
    <row r="11" spans="1:6" x14ac:dyDescent="0.25">
      <c r="A11">
        <v>190</v>
      </c>
      <c r="B11" s="12" t="s">
        <v>75</v>
      </c>
      <c r="C11" s="12" t="s">
        <v>275</v>
      </c>
      <c r="D11" s="12" t="s">
        <v>28</v>
      </c>
      <c r="E11" s="13">
        <v>0.77222222222222225</v>
      </c>
      <c r="F11" s="19" t="s">
        <v>71</v>
      </c>
    </row>
    <row r="12" spans="1:6" x14ac:dyDescent="0.25">
      <c r="A12">
        <v>191</v>
      </c>
      <c r="B12" s="12" t="s">
        <v>265</v>
      </c>
      <c r="C12" s="12" t="s">
        <v>266</v>
      </c>
      <c r="D12" s="12" t="s">
        <v>28</v>
      </c>
      <c r="E12" s="13">
        <f t="shared" si="0"/>
        <v>0.77361111111111114</v>
      </c>
      <c r="F12" s="10" t="s">
        <v>71</v>
      </c>
    </row>
    <row r="13" spans="1:6" x14ac:dyDescent="0.25">
      <c r="A13">
        <v>192</v>
      </c>
      <c r="B13" s="18" t="s">
        <v>32</v>
      </c>
      <c r="C13" s="18" t="s">
        <v>72</v>
      </c>
      <c r="D13" s="12" t="s">
        <v>28</v>
      </c>
      <c r="E13" s="13">
        <f t="shared" si="0"/>
        <v>0.77500000000000002</v>
      </c>
      <c r="F13" s="10" t="s">
        <v>71</v>
      </c>
    </row>
    <row r="14" spans="1:6" x14ac:dyDescent="0.25">
      <c r="A14">
        <v>193</v>
      </c>
      <c r="B14" s="12" t="s">
        <v>276</v>
      </c>
      <c r="C14" s="12" t="s">
        <v>277</v>
      </c>
      <c r="D14" s="12"/>
      <c r="E14" s="13">
        <f t="shared" si="0"/>
        <v>0.77638888888888891</v>
      </c>
      <c r="F14" s="10" t="s">
        <v>71</v>
      </c>
    </row>
    <row r="15" spans="1:6" x14ac:dyDescent="0.25">
      <c r="A15">
        <v>194</v>
      </c>
      <c r="B15" s="12" t="s">
        <v>278</v>
      </c>
      <c r="C15" s="12" t="s">
        <v>279</v>
      </c>
      <c r="D15" s="12" t="s">
        <v>54</v>
      </c>
      <c r="E15" s="13">
        <v>0.77847222222222223</v>
      </c>
      <c r="F15" s="10" t="s">
        <v>54</v>
      </c>
    </row>
    <row r="16" spans="1:6" x14ac:dyDescent="0.25">
      <c r="A16">
        <v>195</v>
      </c>
      <c r="B16" s="18" t="s">
        <v>51</v>
      </c>
      <c r="C16" s="12" t="s">
        <v>263</v>
      </c>
      <c r="D16" s="12" t="s">
        <v>54</v>
      </c>
      <c r="E16" s="13">
        <f t="shared" si="0"/>
        <v>0.77986111111111112</v>
      </c>
      <c r="F16" s="10" t="s">
        <v>54</v>
      </c>
    </row>
    <row r="17" spans="1:6" x14ac:dyDescent="0.25">
      <c r="A17">
        <v>196</v>
      </c>
      <c r="B17" s="18" t="s">
        <v>49</v>
      </c>
      <c r="C17" s="12" t="s">
        <v>52</v>
      </c>
      <c r="D17" s="12" t="s">
        <v>54</v>
      </c>
      <c r="E17" s="13">
        <f t="shared" si="0"/>
        <v>0.78125</v>
      </c>
      <c r="F17" s="10" t="s">
        <v>54</v>
      </c>
    </row>
    <row r="18" spans="1:6" x14ac:dyDescent="0.25">
      <c r="A18">
        <v>197</v>
      </c>
      <c r="B18" s="18" t="s">
        <v>257</v>
      </c>
      <c r="C18" s="12" t="s">
        <v>269</v>
      </c>
      <c r="E18" s="4">
        <v>0.78333333333333333</v>
      </c>
      <c r="F18" s="10" t="s">
        <v>259</v>
      </c>
    </row>
    <row r="19" spans="1:6" x14ac:dyDescent="0.25">
      <c r="A19">
        <v>198</v>
      </c>
      <c r="B19" s="18" t="s">
        <v>260</v>
      </c>
      <c r="C19" s="12" t="s">
        <v>270</v>
      </c>
      <c r="E19" s="4">
        <v>0.78472222222222221</v>
      </c>
      <c r="F19" s="10" t="s">
        <v>259</v>
      </c>
    </row>
    <row r="24" spans="1:6" x14ac:dyDescent="0.25">
      <c r="A24">
        <f>SUM(A19-'Class 5 - 80cm'!A24-'Class 4 - 70cm'!A43-'Class 3 - 60cm'!A54-'Class 2 - 50cm'!A48-'Class 1c - 40cm Unassisted'!A41-'Class 1b - 40cm Assisted'!A21-'Class 1a - 40cm Led'!A18)</f>
        <v>15</v>
      </c>
    </row>
  </sheetData>
  <pageMargins left="0.25" right="0.25" top="0.75" bottom="0.75" header="0.3" footer="0.3"/>
  <pageSetup paperSize="9" scale="8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workbookViewId="0">
      <selection activeCell="E9" sqref="E9"/>
    </sheetView>
  </sheetViews>
  <sheetFormatPr defaultRowHeight="15" x14ac:dyDescent="0.25"/>
  <cols>
    <col min="1" max="1" width="5.7109375" customWidth="1"/>
    <col min="2" max="2" width="32.7109375" bestFit="1" customWidth="1"/>
    <col min="3" max="3" width="27.42578125" bestFit="1" customWidth="1"/>
    <col min="4" max="4" width="12.85546875" bestFit="1" customWidth="1"/>
    <col min="5" max="5" width="8.85546875" style="4" customWidth="1"/>
    <col min="6" max="6" width="28.7109375" customWidth="1"/>
  </cols>
  <sheetData>
    <row r="1" spans="1:6" x14ac:dyDescent="0.25">
      <c r="B1" s="3"/>
    </row>
    <row r="2" spans="1:6" ht="18.75" x14ac:dyDescent="0.25">
      <c r="B2" s="9" t="s">
        <v>16</v>
      </c>
    </row>
    <row r="3" spans="1:6" x14ac:dyDescent="0.25">
      <c r="B3" s="8" t="s">
        <v>6</v>
      </c>
      <c r="E3" s="4">
        <v>14.786805555555556</v>
      </c>
    </row>
    <row r="4" spans="1:6" x14ac:dyDescent="0.25">
      <c r="A4" s="23" t="s">
        <v>7</v>
      </c>
      <c r="B4" s="5" t="s">
        <v>0</v>
      </c>
      <c r="C4" s="5" t="s">
        <v>1</v>
      </c>
      <c r="D4" s="5" t="s">
        <v>4</v>
      </c>
      <c r="E4" s="7" t="s">
        <v>2</v>
      </c>
      <c r="F4" s="5" t="s">
        <v>5</v>
      </c>
    </row>
    <row r="5" spans="1:6" x14ac:dyDescent="0.25">
      <c r="A5">
        <v>199</v>
      </c>
      <c r="B5" s="12" t="s">
        <v>278</v>
      </c>
      <c r="C5" s="12" t="s">
        <v>279</v>
      </c>
      <c r="D5" s="12" t="s">
        <v>280</v>
      </c>
      <c r="E5" s="4">
        <v>0.79375000000000007</v>
      </c>
      <c r="F5" s="22"/>
    </row>
    <row r="6" spans="1:6" x14ac:dyDescent="0.25">
      <c r="A6">
        <v>200</v>
      </c>
      <c r="B6" s="12" t="s">
        <v>75</v>
      </c>
      <c r="C6" s="12" t="s">
        <v>275</v>
      </c>
      <c r="D6" s="12" t="s">
        <v>281</v>
      </c>
      <c r="E6" s="13">
        <f>E5+1/720</f>
        <v>0.79513888888888895</v>
      </c>
      <c r="F6" s="22"/>
    </row>
    <row r="7" spans="1:6" x14ac:dyDescent="0.25">
      <c r="A7">
        <v>201</v>
      </c>
      <c r="B7" s="18" t="s">
        <v>27</v>
      </c>
      <c r="C7" s="12" t="s">
        <v>273</v>
      </c>
      <c r="D7" s="12" t="s">
        <v>282</v>
      </c>
      <c r="E7" s="13">
        <f t="shared" ref="E7:E9" si="0">E6+1/720</f>
        <v>0.79652777777777783</v>
      </c>
      <c r="F7" s="22"/>
    </row>
    <row r="8" spans="1:6" x14ac:dyDescent="0.25">
      <c r="A8">
        <v>202</v>
      </c>
      <c r="B8" s="18" t="s">
        <v>276</v>
      </c>
      <c r="C8" s="12" t="s">
        <v>277</v>
      </c>
      <c r="E8" s="13">
        <f t="shared" si="0"/>
        <v>0.79791666666666672</v>
      </c>
    </row>
    <row r="9" spans="1:6" x14ac:dyDescent="0.25">
      <c r="A9">
        <v>203</v>
      </c>
      <c r="B9" s="18" t="s">
        <v>278</v>
      </c>
      <c r="C9" s="12" t="s">
        <v>283</v>
      </c>
      <c r="E9" s="13">
        <f t="shared" si="0"/>
        <v>0.7993055555555556</v>
      </c>
    </row>
  </sheetData>
  <pageMargins left="0.25" right="0.25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Class 1a - 40cm Led</vt:lpstr>
      <vt:lpstr>Class 1b - 40cm Assisted</vt:lpstr>
      <vt:lpstr>Class 1c - 40cm Unassisted</vt:lpstr>
      <vt:lpstr>Class 2 - 50cm</vt:lpstr>
      <vt:lpstr>Class 3 - 60cm</vt:lpstr>
      <vt:lpstr>Class 4 - 70cm</vt:lpstr>
      <vt:lpstr>Class 5 - 80cm</vt:lpstr>
      <vt:lpstr>Class 6 - 90cm</vt:lpstr>
      <vt:lpstr>Class 7 - 100cm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Lizzy hill</dc:creator>
  <cp:lastModifiedBy>Accounts</cp:lastModifiedBy>
  <cp:lastPrinted>2024-05-30T12:22:04Z</cp:lastPrinted>
  <dcterms:created xsi:type="dcterms:W3CDTF">2019-04-23T13:27:44Z</dcterms:created>
  <dcterms:modified xsi:type="dcterms:W3CDTF">2025-05-29T14:37:59Z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